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lina.albinaru\Desktop\"/>
    </mc:Choice>
  </mc:AlternateContent>
  <xr:revisionPtr revIDLastSave="0" documentId="8_{55581525-A3AA-4224-B446-E872A1BAD3A4}" xr6:coauthVersionLast="47" xr6:coauthVersionMax="47" xr10:uidLastSave="{00000000-0000-0000-0000-000000000000}"/>
  <bookViews>
    <workbookView xWindow="120" yWindow="0" windowWidth="15120" windowHeight="15750" activeTab="1" xr2:uid="{00000000-000D-0000-FFFF-FFFF00000000}"/>
  </bookViews>
  <sheets>
    <sheet name="IFRS 31.12.2025 ROM  " sheetId="1" r:id="rId1"/>
    <sheet name="EN 31.12.2025" sheetId="4" r:id="rId2"/>
    <sheet name="Sheet1" sheetId="3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 localSheetId="1">#N/A</definedName>
    <definedName name="\A">#REF!</definedName>
    <definedName name="\B" localSheetId="1">#N/A</definedName>
    <definedName name="\B">#REF!</definedName>
    <definedName name="\C" localSheetId="1">#N/A</definedName>
    <definedName name="\C">#REF!</definedName>
    <definedName name="\CALC" localSheetId="1">#N/A</definedName>
    <definedName name="\CALC">#REF!</definedName>
    <definedName name="\D" localSheetId="1">#N/A</definedName>
    <definedName name="\D">#REF!</definedName>
    <definedName name="\E" localSheetId="1">#N/A</definedName>
    <definedName name="\E">#REF!</definedName>
    <definedName name="\F" localSheetId="1">#N/A</definedName>
    <definedName name="\F">#REF!</definedName>
    <definedName name="\G" localSheetId="1">#N/A</definedName>
    <definedName name="\G">#REF!</definedName>
    <definedName name="\H" localSheetId="1">#N/A</definedName>
    <definedName name="\H">#REF!</definedName>
    <definedName name="\L" localSheetId="1">#N/A</definedName>
    <definedName name="\L">#REF!</definedName>
    <definedName name="\M" localSheetId="1">#N/A</definedName>
    <definedName name="\M">#REF!</definedName>
    <definedName name="\N" localSheetId="1">#N/A</definedName>
    <definedName name="\N">#REF!</definedName>
    <definedName name="\P" localSheetId="1">#N/A</definedName>
    <definedName name="\P">#REF!</definedName>
    <definedName name="\P1" localSheetId="1">#N/A</definedName>
    <definedName name="\P1">#REF!</definedName>
    <definedName name="\PRINT" localSheetId="1">#N/A</definedName>
    <definedName name="\PRINT">#REF!</definedName>
    <definedName name="\Q" localSheetId="1">#N/A</definedName>
    <definedName name="\Q">#REF!</definedName>
    <definedName name="\R" localSheetId="1">#N/A</definedName>
    <definedName name="\R">#REF!</definedName>
    <definedName name="\S" localSheetId="1">#N/A</definedName>
    <definedName name="\S">#REF!</definedName>
    <definedName name="\T" localSheetId="1">#N/A</definedName>
    <definedName name="\T">#REF!</definedName>
    <definedName name="\U" localSheetId="1">#N/A</definedName>
    <definedName name="\U">#REF!</definedName>
    <definedName name="\V" localSheetId="1">#N/A</definedName>
    <definedName name="\V">#REF!</definedName>
    <definedName name="\W" localSheetId="1">#N/A</definedName>
    <definedName name="\W">#REF!</definedName>
    <definedName name="___________________ETH1" localSheetId="1">#N/A</definedName>
    <definedName name="___________________ETH1">#REF!</definedName>
    <definedName name="___________________ETH2" localSheetId="1">#N/A</definedName>
    <definedName name="___________________ETH2">#REF!</definedName>
    <definedName name="___________________ETH3" localSheetId="1">#N/A</definedName>
    <definedName name="___________________ETH3">#REF!</definedName>
    <definedName name="___________________ETH4" localSheetId="1">#N/A</definedName>
    <definedName name="___________________ETH4">#REF!</definedName>
    <definedName name="___________________ETH5" localSheetId="1">#N/A</definedName>
    <definedName name="___________________ETH5">#REF!</definedName>
    <definedName name="___________________ETH6" localSheetId="1">#N/A</definedName>
    <definedName name="___________________ETH6">#REF!</definedName>
    <definedName name="___________________ETH7" localSheetId="1">#N/A</definedName>
    <definedName name="___________________ETH7">#REF!</definedName>
    <definedName name="___________________ETH8" localSheetId="1">#N/A</definedName>
    <definedName name="___________________ETH8">#REF!</definedName>
    <definedName name="___________________ETH9" localSheetId="1">#N/A</definedName>
    <definedName name="___________________ETH9">#REF!</definedName>
    <definedName name="___________________HDP1" localSheetId="1">#N/A</definedName>
    <definedName name="___________________HDP1">#REF!</definedName>
    <definedName name="___________________HDP2" localSheetId="1">#N/A</definedName>
    <definedName name="___________________HDP2">#REF!</definedName>
    <definedName name="___________________HDP3" localSheetId="1">#N/A</definedName>
    <definedName name="___________________HDP3">#REF!</definedName>
    <definedName name="___________________HDP4" localSheetId="1">#N/A</definedName>
    <definedName name="___________________HDP4">#REF!</definedName>
    <definedName name="___________________HDP5" localSheetId="1">#N/A</definedName>
    <definedName name="___________________HDP5">#REF!</definedName>
    <definedName name="___________________HDP6" localSheetId="1">#N/A</definedName>
    <definedName name="___________________HDP6">#REF!</definedName>
    <definedName name="___________________HDP7" localSheetId="1">#N/A</definedName>
    <definedName name="___________________HDP7">#REF!</definedName>
    <definedName name="___________________HDP8" localSheetId="1">#N/A</definedName>
    <definedName name="___________________HDP8">#REF!</definedName>
    <definedName name="___________________HDP9" localSheetId="1">#N/A</definedName>
    <definedName name="___________________HDP9">#REF!</definedName>
    <definedName name="___________________PP1" localSheetId="1">#N/A</definedName>
    <definedName name="___________________PP1">#REF!</definedName>
    <definedName name="___________________PP2" localSheetId="1">#N/A</definedName>
    <definedName name="___________________PP2">#REF!</definedName>
    <definedName name="___________________PP3" localSheetId="1">#N/A</definedName>
    <definedName name="___________________PP3">#REF!</definedName>
    <definedName name="___________________PP4" localSheetId="1">#N/A</definedName>
    <definedName name="___________________PP4">#REF!</definedName>
    <definedName name="___________________PP5" localSheetId="1">#N/A</definedName>
    <definedName name="___________________PP5">#REF!</definedName>
    <definedName name="___________________PP6" localSheetId="1">#N/A</definedName>
    <definedName name="___________________PP6">#REF!</definedName>
    <definedName name="___________________PP7" localSheetId="1">#N/A</definedName>
    <definedName name="___________________PP7">#REF!</definedName>
    <definedName name="__________________ETH1" localSheetId="1">#N/A</definedName>
    <definedName name="__________________ETH1">#REF!</definedName>
    <definedName name="__________________ETH2" localSheetId="1">#N/A</definedName>
    <definedName name="__________________ETH2">#REF!</definedName>
    <definedName name="__________________ETH3" localSheetId="1">#N/A</definedName>
    <definedName name="__________________ETH3">#REF!</definedName>
    <definedName name="__________________ETH4" localSheetId="1">#N/A</definedName>
    <definedName name="__________________ETH4">#REF!</definedName>
    <definedName name="__________________ETH5" localSheetId="1">#N/A</definedName>
    <definedName name="__________________ETH5">#REF!</definedName>
    <definedName name="__________________ETH6" localSheetId="1">#N/A</definedName>
    <definedName name="__________________ETH6">#REF!</definedName>
    <definedName name="__________________ETH7" localSheetId="1">#N/A</definedName>
    <definedName name="__________________ETH7">#REF!</definedName>
    <definedName name="__________________ETH8" localSheetId="1">#N/A</definedName>
    <definedName name="__________________ETH8">#REF!</definedName>
    <definedName name="__________________ETH9" localSheetId="1">#N/A</definedName>
    <definedName name="__________________ETH9">#REF!</definedName>
    <definedName name="__________________HDP1" localSheetId="1">#N/A</definedName>
    <definedName name="__________________HDP1">#REF!</definedName>
    <definedName name="__________________HDP2" localSheetId="1">#N/A</definedName>
    <definedName name="__________________HDP2">#REF!</definedName>
    <definedName name="__________________HDP3" localSheetId="1">#N/A</definedName>
    <definedName name="__________________HDP3">#REF!</definedName>
    <definedName name="__________________HDP4" localSheetId="1">#N/A</definedName>
    <definedName name="__________________HDP4">#REF!</definedName>
    <definedName name="__________________HDP5" localSheetId="1">#N/A</definedName>
    <definedName name="__________________HDP5">#REF!</definedName>
    <definedName name="__________________HDP6" localSheetId="1">#N/A</definedName>
    <definedName name="__________________HDP6">#REF!</definedName>
    <definedName name="__________________HDP7" localSheetId="1">#N/A</definedName>
    <definedName name="__________________HDP7">#REF!</definedName>
    <definedName name="__________________HDP8" localSheetId="1">#N/A</definedName>
    <definedName name="__________________HDP8">#REF!</definedName>
    <definedName name="__________________HDP9" localSheetId="1">#N/A</definedName>
    <definedName name="__________________HDP9">#REF!</definedName>
    <definedName name="__________________MEG1" localSheetId="1">#N/A</definedName>
    <definedName name="__________________MEG1">#REF!</definedName>
    <definedName name="__________________MEG2" localSheetId="1">#N/A</definedName>
    <definedName name="__________________MEG2">#REF!</definedName>
    <definedName name="__________________MEG3" localSheetId="1">#N/A</definedName>
    <definedName name="__________________MEG3">#REF!</definedName>
    <definedName name="__________________MEG4" localSheetId="1">#N/A</definedName>
    <definedName name="__________________MEG4">#REF!</definedName>
    <definedName name="__________________MEG5" localSheetId="1">#N/A</definedName>
    <definedName name="__________________MEG5">#REF!</definedName>
    <definedName name="__________________MEG6" localSheetId="1">#N/A</definedName>
    <definedName name="__________________MEG6">#REF!</definedName>
    <definedName name="__________________MEG7" localSheetId="1">#N/A</definedName>
    <definedName name="__________________MEG7">#REF!</definedName>
    <definedName name="__________________MEG8" localSheetId="1">#N/A</definedName>
    <definedName name="__________________MEG8">#REF!</definedName>
    <definedName name="__________________PP1" localSheetId="1">#N/A</definedName>
    <definedName name="__________________PP1">#REF!</definedName>
    <definedName name="__________________PP2" localSheetId="1">#N/A</definedName>
    <definedName name="__________________PP2">#REF!</definedName>
    <definedName name="__________________PP3" localSheetId="1">#N/A</definedName>
    <definedName name="__________________PP3">#REF!</definedName>
    <definedName name="__________________PP4" localSheetId="1">#N/A</definedName>
    <definedName name="__________________PP4">#REF!</definedName>
    <definedName name="__________________PP5" localSheetId="1">#N/A</definedName>
    <definedName name="__________________PP5">#REF!</definedName>
    <definedName name="__________________PP6" localSheetId="1">#N/A</definedName>
    <definedName name="__________________PP6">#REF!</definedName>
    <definedName name="__________________PP7" localSheetId="1">#N/A</definedName>
    <definedName name="__________________PP7">#REF!</definedName>
    <definedName name="_________________ETH1" localSheetId="1">#N/A</definedName>
    <definedName name="_________________ETH1">#REF!</definedName>
    <definedName name="_________________ETH2" localSheetId="1">#N/A</definedName>
    <definedName name="_________________ETH2">#REF!</definedName>
    <definedName name="_________________ETH3" localSheetId="1">#N/A</definedName>
    <definedName name="_________________ETH3">#REF!</definedName>
    <definedName name="_________________ETH4" localSheetId="1">#N/A</definedName>
    <definedName name="_________________ETH4">#REF!</definedName>
    <definedName name="_________________ETH5" localSheetId="1">#N/A</definedName>
    <definedName name="_________________ETH5">#REF!</definedName>
    <definedName name="_________________ETH6" localSheetId="1">#N/A</definedName>
    <definedName name="_________________ETH6">#REF!</definedName>
    <definedName name="_________________ETH7" localSheetId="1">#N/A</definedName>
    <definedName name="_________________ETH7">#REF!</definedName>
    <definedName name="_________________ETH8" localSheetId="1">#N/A</definedName>
    <definedName name="_________________ETH8">#REF!</definedName>
    <definedName name="_________________ETH9" localSheetId="1">#N/A</definedName>
    <definedName name="_________________ETH9">#REF!</definedName>
    <definedName name="_________________HDP1" localSheetId="1">#N/A</definedName>
    <definedName name="_________________HDP1">#REF!</definedName>
    <definedName name="_________________HDP2" localSheetId="1">#N/A</definedName>
    <definedName name="_________________HDP2">#REF!</definedName>
    <definedName name="_________________HDP3" localSheetId="1">#N/A</definedName>
    <definedName name="_________________HDP3">#REF!</definedName>
    <definedName name="_________________HDP4" localSheetId="1">#N/A</definedName>
    <definedName name="_________________HDP4">#REF!</definedName>
    <definedName name="_________________HDP5" localSheetId="1">#N/A</definedName>
    <definedName name="_________________HDP5">#REF!</definedName>
    <definedName name="_________________HDP6" localSheetId="1">#N/A</definedName>
    <definedName name="_________________HDP6">#REF!</definedName>
    <definedName name="_________________HDP7" localSheetId="1">#N/A</definedName>
    <definedName name="_________________HDP7">#REF!</definedName>
    <definedName name="_________________HDP8" localSheetId="1">#N/A</definedName>
    <definedName name="_________________HDP8">#REF!</definedName>
    <definedName name="_________________HDP9" localSheetId="1">#N/A</definedName>
    <definedName name="_________________HDP9">#REF!</definedName>
    <definedName name="_________________MEG1" localSheetId="1">#N/A</definedName>
    <definedName name="_________________MEG1">#REF!</definedName>
    <definedName name="_________________MEG2" localSheetId="1">#N/A</definedName>
    <definedName name="_________________MEG2">#REF!</definedName>
    <definedName name="_________________MEG3" localSheetId="1">#N/A</definedName>
    <definedName name="_________________MEG3">#REF!</definedName>
    <definedName name="_________________MEG4" localSheetId="1">#N/A</definedName>
    <definedName name="_________________MEG4">#REF!</definedName>
    <definedName name="_________________MEG5" localSheetId="1">#N/A</definedName>
    <definedName name="_________________MEG5">#REF!</definedName>
    <definedName name="_________________MEG6" localSheetId="1">#N/A</definedName>
    <definedName name="_________________MEG6">#REF!</definedName>
    <definedName name="_________________MEG7" localSheetId="1">#N/A</definedName>
    <definedName name="_________________MEG7">#REF!</definedName>
    <definedName name="_________________MEG8" localSheetId="1">#N/A</definedName>
    <definedName name="_________________MEG8">#REF!</definedName>
    <definedName name="_________________PP1" localSheetId="1">#N/A</definedName>
    <definedName name="_________________PP1">#REF!</definedName>
    <definedName name="_________________PP2" localSheetId="1">#N/A</definedName>
    <definedName name="_________________PP2">#REF!</definedName>
    <definedName name="_________________PP3" localSheetId="1">#N/A</definedName>
    <definedName name="_________________PP3">#REF!</definedName>
    <definedName name="_________________PP4" localSheetId="1">#N/A</definedName>
    <definedName name="_________________PP4">#REF!</definedName>
    <definedName name="_________________PP5" localSheetId="1">#N/A</definedName>
    <definedName name="_________________PP5">#REF!</definedName>
    <definedName name="_________________PP6" localSheetId="1">#N/A</definedName>
    <definedName name="_________________PP6">#REF!</definedName>
    <definedName name="_________________PP7" localSheetId="1">#N/A</definedName>
    <definedName name="_________________PP7">#REF!</definedName>
    <definedName name="________________ETH1" localSheetId="1">#N/A</definedName>
    <definedName name="________________ETH1">#REF!</definedName>
    <definedName name="________________ETH2" localSheetId="1">#N/A</definedName>
    <definedName name="________________ETH2">#REF!</definedName>
    <definedName name="________________ETH3" localSheetId="1">#N/A</definedName>
    <definedName name="________________ETH3">#REF!</definedName>
    <definedName name="________________ETH4" localSheetId="1">#N/A</definedName>
    <definedName name="________________ETH4">#REF!</definedName>
    <definedName name="________________ETH5" localSheetId="1">#N/A</definedName>
    <definedName name="________________ETH5">#REF!</definedName>
    <definedName name="________________ETH6" localSheetId="1">#N/A</definedName>
    <definedName name="________________ETH6">#REF!</definedName>
    <definedName name="________________ETH7" localSheetId="1">#N/A</definedName>
    <definedName name="________________ETH7">#REF!</definedName>
    <definedName name="________________ETH8" localSheetId="1">#N/A</definedName>
    <definedName name="________________ETH8">#REF!</definedName>
    <definedName name="________________ETH9" localSheetId="1">#N/A</definedName>
    <definedName name="________________ETH9">#REF!</definedName>
    <definedName name="________________HDP1" localSheetId="1">#N/A</definedName>
    <definedName name="________________HDP1">#REF!</definedName>
    <definedName name="________________HDP2" localSheetId="1">#N/A</definedName>
    <definedName name="________________HDP2">#REF!</definedName>
    <definedName name="________________HDP3" localSheetId="1">#N/A</definedName>
    <definedName name="________________HDP3">#REF!</definedName>
    <definedName name="________________HDP4" localSheetId="1">#N/A</definedName>
    <definedName name="________________HDP4">#REF!</definedName>
    <definedName name="________________HDP5" localSheetId="1">#N/A</definedName>
    <definedName name="________________HDP5">#REF!</definedName>
    <definedName name="________________HDP6" localSheetId="1">#N/A</definedName>
    <definedName name="________________HDP6">#REF!</definedName>
    <definedName name="________________HDP7" localSheetId="1">#N/A</definedName>
    <definedName name="________________HDP7">#REF!</definedName>
    <definedName name="________________HDP8" localSheetId="1">#N/A</definedName>
    <definedName name="________________HDP8">#REF!</definedName>
    <definedName name="________________HDP9" localSheetId="1">#N/A</definedName>
    <definedName name="________________HDP9">#REF!</definedName>
    <definedName name="________________MEG1" localSheetId="1">#N/A</definedName>
    <definedName name="________________MEG1">#REF!</definedName>
    <definedName name="________________MEG2" localSheetId="1">#N/A</definedName>
    <definedName name="________________MEG2">#REF!</definedName>
    <definedName name="________________MEG3" localSheetId="1">#N/A</definedName>
    <definedName name="________________MEG3">#REF!</definedName>
    <definedName name="________________MEG4" localSheetId="1">#N/A</definedName>
    <definedName name="________________MEG4">#REF!</definedName>
    <definedName name="________________MEG5" localSheetId="1">#N/A</definedName>
    <definedName name="________________MEG5">#REF!</definedName>
    <definedName name="________________MEG6" localSheetId="1">#N/A</definedName>
    <definedName name="________________MEG6">#REF!</definedName>
    <definedName name="________________MEG7" localSheetId="1">#N/A</definedName>
    <definedName name="________________MEG7">#REF!</definedName>
    <definedName name="________________MEG8" localSheetId="1">#N/A</definedName>
    <definedName name="________________MEG8">#REF!</definedName>
    <definedName name="________________PP1" localSheetId="1">#N/A</definedName>
    <definedName name="________________PP1">#REF!</definedName>
    <definedName name="________________PP2" localSheetId="1">#N/A</definedName>
    <definedName name="________________PP2">#REF!</definedName>
    <definedName name="________________PP3" localSheetId="1">#N/A</definedName>
    <definedName name="________________PP3">#REF!</definedName>
    <definedName name="________________PP4" localSheetId="1">#N/A</definedName>
    <definedName name="________________PP4">#REF!</definedName>
    <definedName name="________________PP5" localSheetId="1">#N/A</definedName>
    <definedName name="________________PP5">#REF!</definedName>
    <definedName name="________________PP6" localSheetId="1">#N/A</definedName>
    <definedName name="________________PP6">#REF!</definedName>
    <definedName name="________________PP7" localSheetId="1">#N/A</definedName>
    <definedName name="________________PP7">#REF!</definedName>
    <definedName name="_______________ETH1" localSheetId="1">#N/A</definedName>
    <definedName name="_______________ETH1">#REF!</definedName>
    <definedName name="_______________ETH2" localSheetId="1">#N/A</definedName>
    <definedName name="_______________ETH2">#REF!</definedName>
    <definedName name="_______________ETH3" localSheetId="1">#N/A</definedName>
    <definedName name="_______________ETH3">#REF!</definedName>
    <definedName name="_______________ETH4" localSheetId="1">#N/A</definedName>
    <definedName name="_______________ETH4">#REF!</definedName>
    <definedName name="_______________ETH5" localSheetId="1">#N/A</definedName>
    <definedName name="_______________ETH5">#REF!</definedName>
    <definedName name="_______________ETH6" localSheetId="1">#N/A</definedName>
    <definedName name="_______________ETH6">#REF!</definedName>
    <definedName name="_______________ETH7" localSheetId="1">#N/A</definedName>
    <definedName name="_______________ETH7">#REF!</definedName>
    <definedName name="_______________ETH8" localSheetId="1">#N/A</definedName>
    <definedName name="_______________ETH8">#REF!</definedName>
    <definedName name="_______________ETH9" localSheetId="1">#N/A</definedName>
    <definedName name="_______________ETH9">#REF!</definedName>
    <definedName name="_______________HDP1" localSheetId="1">#N/A</definedName>
    <definedName name="_______________HDP1">#REF!</definedName>
    <definedName name="_______________HDP2" localSheetId="1">#N/A</definedName>
    <definedName name="_______________HDP2">#REF!</definedName>
    <definedName name="_______________HDP3" localSheetId="1">#N/A</definedName>
    <definedName name="_______________HDP3">#REF!</definedName>
    <definedName name="_______________HDP4" localSheetId="1">#N/A</definedName>
    <definedName name="_______________HDP4">#REF!</definedName>
    <definedName name="_______________HDP5" localSheetId="1">#N/A</definedName>
    <definedName name="_______________HDP5">#REF!</definedName>
    <definedName name="_______________HDP6" localSheetId="1">#N/A</definedName>
    <definedName name="_______________HDP6">#REF!</definedName>
    <definedName name="_______________HDP7" localSheetId="1">#N/A</definedName>
    <definedName name="_______________HDP7">#REF!</definedName>
    <definedName name="_______________HDP8" localSheetId="1">#N/A</definedName>
    <definedName name="_______________HDP8">#REF!</definedName>
    <definedName name="_______________HDP9" localSheetId="1">#N/A</definedName>
    <definedName name="_______________HDP9">#REF!</definedName>
    <definedName name="_______________lot5" localSheetId="1">#N/A</definedName>
    <definedName name="_______________lot5">#REF!</definedName>
    <definedName name="_______________MEG1" localSheetId="1">#N/A</definedName>
    <definedName name="_______________MEG1">#REF!</definedName>
    <definedName name="_______________MEG2" localSheetId="1">#N/A</definedName>
    <definedName name="_______________MEG2">#REF!</definedName>
    <definedName name="_______________MEG3" localSheetId="1">#N/A</definedName>
    <definedName name="_______________MEG3">#REF!</definedName>
    <definedName name="_______________MEG4" localSheetId="1">#N/A</definedName>
    <definedName name="_______________MEG4">#REF!</definedName>
    <definedName name="_______________MEG5" localSheetId="1">#N/A</definedName>
    <definedName name="_______________MEG5">#REF!</definedName>
    <definedName name="_______________MEG6" localSheetId="1">#N/A</definedName>
    <definedName name="_______________MEG6">#REF!</definedName>
    <definedName name="_______________MEG7" localSheetId="1">#N/A</definedName>
    <definedName name="_______________MEG7">#REF!</definedName>
    <definedName name="_______________MEG8" localSheetId="1">#N/A</definedName>
    <definedName name="_______________MEG8">#REF!</definedName>
    <definedName name="_______________PP1" localSheetId="1">#N/A</definedName>
    <definedName name="_______________PP1">#REF!</definedName>
    <definedName name="_______________PP2" localSheetId="1">#N/A</definedName>
    <definedName name="_______________PP2">#REF!</definedName>
    <definedName name="_______________PP3" localSheetId="1">#N/A</definedName>
    <definedName name="_______________PP3">#REF!</definedName>
    <definedName name="_______________PP4" localSheetId="1">#N/A</definedName>
    <definedName name="_______________PP4">#REF!</definedName>
    <definedName name="_______________PP5" localSheetId="1">#N/A</definedName>
    <definedName name="_______________PP5">#REF!</definedName>
    <definedName name="_______________PP6" localSheetId="1">#N/A</definedName>
    <definedName name="_______________PP6">#REF!</definedName>
    <definedName name="_______________PP7" localSheetId="1">#N/A</definedName>
    <definedName name="_______________PP7">#REF!</definedName>
    <definedName name="______________ETH1" localSheetId="1">#N/A</definedName>
    <definedName name="______________ETH1">#REF!</definedName>
    <definedName name="______________ETH2" localSheetId="1">#N/A</definedName>
    <definedName name="______________ETH2">#REF!</definedName>
    <definedName name="______________ETH3" localSheetId="1">#N/A</definedName>
    <definedName name="______________ETH3">#REF!</definedName>
    <definedName name="______________ETH4" localSheetId="1">#N/A</definedName>
    <definedName name="______________ETH4">#REF!</definedName>
    <definedName name="______________ETH5" localSheetId="1">#N/A</definedName>
    <definedName name="______________ETH5">#REF!</definedName>
    <definedName name="______________ETH6" localSheetId="1">#N/A</definedName>
    <definedName name="______________ETH6">#REF!</definedName>
    <definedName name="______________ETH7" localSheetId="1">#N/A</definedName>
    <definedName name="______________ETH7">#REF!</definedName>
    <definedName name="______________ETH8" localSheetId="1">#N/A</definedName>
    <definedName name="______________ETH8">#REF!</definedName>
    <definedName name="______________ETH9" localSheetId="1">#N/A</definedName>
    <definedName name="______________ETH9">#REF!</definedName>
    <definedName name="______________HDP1" localSheetId="1">#N/A</definedName>
    <definedName name="______________HDP1">#REF!</definedName>
    <definedName name="______________HDP2" localSheetId="1">#N/A</definedName>
    <definedName name="______________HDP2">#REF!</definedName>
    <definedName name="______________HDP3" localSheetId="1">#N/A</definedName>
    <definedName name="______________HDP3">#REF!</definedName>
    <definedName name="______________HDP4" localSheetId="1">#N/A</definedName>
    <definedName name="______________HDP4">#REF!</definedName>
    <definedName name="______________HDP5" localSheetId="1">#N/A</definedName>
    <definedName name="______________HDP5">#REF!</definedName>
    <definedName name="______________HDP6" localSheetId="1">#N/A</definedName>
    <definedName name="______________HDP6">#REF!</definedName>
    <definedName name="______________HDP7" localSheetId="1">#N/A</definedName>
    <definedName name="______________HDP7">#REF!</definedName>
    <definedName name="______________HDP8" localSheetId="1">#N/A</definedName>
    <definedName name="______________HDP8">#REF!</definedName>
    <definedName name="______________HDP9" localSheetId="1">#N/A</definedName>
    <definedName name="______________HDP9">#REF!</definedName>
    <definedName name="______________lot5" localSheetId="1">#N/A</definedName>
    <definedName name="______________lot5">#REF!</definedName>
    <definedName name="______________MEG1" localSheetId="1">#N/A</definedName>
    <definedName name="______________MEG1">#REF!</definedName>
    <definedName name="______________MEG2" localSheetId="1">#N/A</definedName>
    <definedName name="______________MEG2">#REF!</definedName>
    <definedName name="______________MEG3" localSheetId="1">#N/A</definedName>
    <definedName name="______________MEG3">#REF!</definedName>
    <definedName name="______________MEG4" localSheetId="1">#N/A</definedName>
    <definedName name="______________MEG4">#REF!</definedName>
    <definedName name="______________MEG5" localSheetId="1">#N/A</definedName>
    <definedName name="______________MEG5">#REF!</definedName>
    <definedName name="______________MEG6" localSheetId="1">#N/A</definedName>
    <definedName name="______________MEG6">#REF!</definedName>
    <definedName name="______________MEG7" localSheetId="1">#N/A</definedName>
    <definedName name="______________MEG7">#REF!</definedName>
    <definedName name="______________MEG8" localSheetId="1">#N/A</definedName>
    <definedName name="______________MEG8">#REF!</definedName>
    <definedName name="______________PP1" localSheetId="1">#N/A</definedName>
    <definedName name="______________PP1">#REF!</definedName>
    <definedName name="______________PP2" localSheetId="1">#N/A</definedName>
    <definedName name="______________PP2">#REF!</definedName>
    <definedName name="______________PP3" localSheetId="1">#N/A</definedName>
    <definedName name="______________PP3">#REF!</definedName>
    <definedName name="______________PP4" localSheetId="1">#N/A</definedName>
    <definedName name="______________PP4">#REF!</definedName>
    <definedName name="______________PP5" localSheetId="1">#N/A</definedName>
    <definedName name="______________PP5">#REF!</definedName>
    <definedName name="______________PP6" localSheetId="1">#N/A</definedName>
    <definedName name="______________PP6">#REF!</definedName>
    <definedName name="______________PP7" localSheetId="1">#N/A</definedName>
    <definedName name="______________PP7">#REF!</definedName>
    <definedName name="_____________ETH1" localSheetId="1">#N/A</definedName>
    <definedName name="_____________ETH1">#REF!</definedName>
    <definedName name="_____________ETH2" localSheetId="1">#N/A</definedName>
    <definedName name="_____________ETH2">#REF!</definedName>
    <definedName name="_____________ETH3" localSheetId="1">#N/A</definedName>
    <definedName name="_____________ETH3">#REF!</definedName>
    <definedName name="_____________ETH4" localSheetId="1">#N/A</definedName>
    <definedName name="_____________ETH4">#REF!</definedName>
    <definedName name="_____________ETH5" localSheetId="1">#N/A</definedName>
    <definedName name="_____________ETH5">#REF!</definedName>
    <definedName name="_____________ETH6" localSheetId="1">#N/A</definedName>
    <definedName name="_____________ETH6">#REF!</definedName>
    <definedName name="_____________ETH7" localSheetId="1">#N/A</definedName>
    <definedName name="_____________ETH7">#REF!</definedName>
    <definedName name="_____________ETH8" localSheetId="1">#N/A</definedName>
    <definedName name="_____________ETH8">#REF!</definedName>
    <definedName name="_____________ETH9" localSheetId="1">#N/A</definedName>
    <definedName name="_____________ETH9">#REF!</definedName>
    <definedName name="_____________HDP1" localSheetId="1">#N/A</definedName>
    <definedName name="_____________HDP1">#REF!</definedName>
    <definedName name="_____________HDP2" localSheetId="1">#N/A</definedName>
    <definedName name="_____________HDP2">#REF!</definedName>
    <definedName name="_____________HDP3" localSheetId="1">#N/A</definedName>
    <definedName name="_____________HDP3">#REF!</definedName>
    <definedName name="_____________HDP4" localSheetId="1">#N/A</definedName>
    <definedName name="_____________HDP4">#REF!</definedName>
    <definedName name="_____________HDP5" localSheetId="1">#N/A</definedName>
    <definedName name="_____________HDP5">#REF!</definedName>
    <definedName name="_____________HDP6" localSheetId="1">#N/A</definedName>
    <definedName name="_____________HDP6">#REF!</definedName>
    <definedName name="_____________HDP7" localSheetId="1">#N/A</definedName>
    <definedName name="_____________HDP7">#REF!</definedName>
    <definedName name="_____________HDP8" localSheetId="1">#N/A</definedName>
    <definedName name="_____________HDP8">#REF!</definedName>
    <definedName name="_____________HDP9" localSheetId="1">#N/A</definedName>
    <definedName name="_____________HDP9">#REF!</definedName>
    <definedName name="_____________lot5" localSheetId="1">#N/A</definedName>
    <definedName name="_____________lot5">#REF!</definedName>
    <definedName name="_____________MEG1" localSheetId="1">#N/A</definedName>
    <definedName name="_____________MEG1">#REF!</definedName>
    <definedName name="_____________MEG2" localSheetId="1">#N/A</definedName>
    <definedName name="_____________MEG2">#REF!</definedName>
    <definedName name="_____________MEG3" localSheetId="1">#N/A</definedName>
    <definedName name="_____________MEG3">#REF!</definedName>
    <definedName name="_____________MEG4" localSheetId="1">#N/A</definedName>
    <definedName name="_____________MEG4">#REF!</definedName>
    <definedName name="_____________MEG5" localSheetId="1">#N/A</definedName>
    <definedName name="_____________MEG5">#REF!</definedName>
    <definedName name="_____________MEG6" localSheetId="1">#N/A</definedName>
    <definedName name="_____________MEG6">#REF!</definedName>
    <definedName name="_____________MEG7" localSheetId="1">#N/A</definedName>
    <definedName name="_____________MEG7">#REF!</definedName>
    <definedName name="_____________MEG8" localSheetId="1">#N/A</definedName>
    <definedName name="_____________MEG8">#REF!</definedName>
    <definedName name="_____________PP1" localSheetId="1">#N/A</definedName>
    <definedName name="_____________PP1">#REF!</definedName>
    <definedName name="_____________PP2" localSheetId="1">#N/A</definedName>
    <definedName name="_____________PP2">#REF!</definedName>
    <definedName name="_____________PP3" localSheetId="1">#N/A</definedName>
    <definedName name="_____________PP3">#REF!</definedName>
    <definedName name="_____________PP4" localSheetId="1">#N/A</definedName>
    <definedName name="_____________PP4">#REF!</definedName>
    <definedName name="_____________PP5" localSheetId="1">#N/A</definedName>
    <definedName name="_____________PP5">#REF!</definedName>
    <definedName name="_____________PP6" localSheetId="1">#N/A</definedName>
    <definedName name="_____________PP6">#REF!</definedName>
    <definedName name="_____________PP7" localSheetId="1">#N/A</definedName>
    <definedName name="_____________PP7">#REF!</definedName>
    <definedName name="____________ETH1" localSheetId="1">#N/A</definedName>
    <definedName name="____________ETH1">#REF!</definedName>
    <definedName name="____________ETH2" localSheetId="1">#N/A</definedName>
    <definedName name="____________ETH2">#REF!</definedName>
    <definedName name="____________ETH3" localSheetId="1">#N/A</definedName>
    <definedName name="____________ETH3">#REF!</definedName>
    <definedName name="____________ETH4" localSheetId="1">#N/A</definedName>
    <definedName name="____________ETH4">#REF!</definedName>
    <definedName name="____________ETH5" localSheetId="1">#N/A</definedName>
    <definedName name="____________ETH5">#REF!</definedName>
    <definedName name="____________ETH6" localSheetId="1">#N/A</definedName>
    <definedName name="____________ETH6">#REF!</definedName>
    <definedName name="____________ETH7" localSheetId="1">#N/A</definedName>
    <definedName name="____________ETH7">#REF!</definedName>
    <definedName name="____________ETH8" localSheetId="1">#N/A</definedName>
    <definedName name="____________ETH8">#REF!</definedName>
    <definedName name="____________ETH9" localSheetId="1">#N/A</definedName>
    <definedName name="____________ETH9">#REF!</definedName>
    <definedName name="____________HDP1" localSheetId="1">#N/A</definedName>
    <definedName name="____________HDP1">#REF!</definedName>
    <definedName name="____________HDP2" localSheetId="1">#N/A</definedName>
    <definedName name="____________HDP2">#REF!</definedName>
    <definedName name="____________HDP3" localSheetId="1">#N/A</definedName>
    <definedName name="____________HDP3">#REF!</definedName>
    <definedName name="____________HDP4" localSheetId="1">#N/A</definedName>
    <definedName name="____________HDP4">#REF!</definedName>
    <definedName name="____________HDP5" localSheetId="1">#N/A</definedName>
    <definedName name="____________HDP5">#REF!</definedName>
    <definedName name="____________HDP6" localSheetId="1">#N/A</definedName>
    <definedName name="____________HDP6">#REF!</definedName>
    <definedName name="____________HDP7" localSheetId="1">#N/A</definedName>
    <definedName name="____________HDP7">#REF!</definedName>
    <definedName name="____________HDP8" localSheetId="1">#N/A</definedName>
    <definedName name="____________HDP8">#REF!</definedName>
    <definedName name="____________HDP9" localSheetId="1">#N/A</definedName>
    <definedName name="____________HDP9">#REF!</definedName>
    <definedName name="____________MEG1" localSheetId="1">#N/A</definedName>
    <definedName name="____________MEG1">#REF!</definedName>
    <definedName name="____________MEG2" localSheetId="1">#N/A</definedName>
    <definedName name="____________MEG2">#REF!</definedName>
    <definedName name="____________MEG3" localSheetId="1">#N/A</definedName>
    <definedName name="____________MEG3">#REF!</definedName>
    <definedName name="____________MEG4" localSheetId="1">#N/A</definedName>
    <definedName name="____________MEG4">#REF!</definedName>
    <definedName name="____________MEG5" localSheetId="1">#N/A</definedName>
    <definedName name="____________MEG5">#REF!</definedName>
    <definedName name="____________MEG6" localSheetId="1">#N/A</definedName>
    <definedName name="____________MEG6">#REF!</definedName>
    <definedName name="____________MEG7" localSheetId="1">#N/A</definedName>
    <definedName name="____________MEG7">#REF!</definedName>
    <definedName name="____________MEG8" localSheetId="1">#N/A</definedName>
    <definedName name="____________MEG8">#REF!</definedName>
    <definedName name="____________PP1" localSheetId="1">#N/A</definedName>
    <definedName name="____________PP1">#REF!</definedName>
    <definedName name="____________PP2" localSheetId="1">#N/A</definedName>
    <definedName name="____________PP2">#REF!</definedName>
    <definedName name="____________PP3" localSheetId="1">#N/A</definedName>
    <definedName name="____________PP3">#REF!</definedName>
    <definedName name="____________PP4" localSheetId="1">#N/A</definedName>
    <definedName name="____________PP4">#REF!</definedName>
    <definedName name="____________PP5" localSheetId="1">#N/A</definedName>
    <definedName name="____________PP5">#REF!</definedName>
    <definedName name="____________PP6" localSheetId="1">#N/A</definedName>
    <definedName name="____________PP6">#REF!</definedName>
    <definedName name="____________PP7" localSheetId="1">#N/A</definedName>
    <definedName name="____________PP7">#REF!</definedName>
    <definedName name="___________ETH1" localSheetId="1">#N/A</definedName>
    <definedName name="___________ETH1">#REF!</definedName>
    <definedName name="___________ETH2" localSheetId="1">#N/A</definedName>
    <definedName name="___________ETH2">#REF!</definedName>
    <definedName name="___________ETH3" localSheetId="1">#N/A</definedName>
    <definedName name="___________ETH3">#REF!</definedName>
    <definedName name="___________ETH4" localSheetId="1">#N/A</definedName>
    <definedName name="___________ETH4">#REF!</definedName>
    <definedName name="___________ETH5" localSheetId="1">#N/A</definedName>
    <definedName name="___________ETH5">#REF!</definedName>
    <definedName name="___________ETH6" localSheetId="1">#N/A</definedName>
    <definedName name="___________ETH6">#REF!</definedName>
    <definedName name="___________ETH7" localSheetId="1">#N/A</definedName>
    <definedName name="___________ETH7">#REF!</definedName>
    <definedName name="___________ETH8" localSheetId="1">#N/A</definedName>
    <definedName name="___________ETH8">#REF!</definedName>
    <definedName name="___________ETH9" localSheetId="1">#N/A</definedName>
    <definedName name="___________ETH9">#REF!</definedName>
    <definedName name="___________HDP1" localSheetId="1">#N/A</definedName>
    <definedName name="___________HDP1">#REF!</definedName>
    <definedName name="___________HDP2" localSheetId="1">#N/A</definedName>
    <definedName name="___________HDP2">#REF!</definedName>
    <definedName name="___________HDP3" localSheetId="1">#N/A</definedName>
    <definedName name="___________HDP3">#REF!</definedName>
    <definedName name="___________HDP4" localSheetId="1">#N/A</definedName>
    <definedName name="___________HDP4">#REF!</definedName>
    <definedName name="___________HDP5" localSheetId="1">#N/A</definedName>
    <definedName name="___________HDP5">#REF!</definedName>
    <definedName name="___________HDP6" localSheetId="1">#N/A</definedName>
    <definedName name="___________HDP6">#REF!</definedName>
    <definedName name="___________HDP7" localSheetId="1">#N/A</definedName>
    <definedName name="___________HDP7">#REF!</definedName>
    <definedName name="___________HDP8" localSheetId="1">#N/A</definedName>
    <definedName name="___________HDP8">#REF!</definedName>
    <definedName name="___________HDP9" localSheetId="1">#N/A</definedName>
    <definedName name="___________HDP9">#REF!</definedName>
    <definedName name="___________lot5" localSheetId="1">#N/A</definedName>
    <definedName name="___________lot5">#REF!</definedName>
    <definedName name="___________MEG1" localSheetId="1">#N/A</definedName>
    <definedName name="___________MEG1">#REF!</definedName>
    <definedName name="___________MEG2" localSheetId="1">#N/A</definedName>
    <definedName name="___________MEG2">#REF!</definedName>
    <definedName name="___________MEG3" localSheetId="1">#N/A</definedName>
    <definedName name="___________MEG3">#REF!</definedName>
    <definedName name="___________MEG4" localSheetId="1">#N/A</definedName>
    <definedName name="___________MEG4">#REF!</definedName>
    <definedName name="___________MEG5" localSheetId="1">#N/A</definedName>
    <definedName name="___________MEG5">#REF!</definedName>
    <definedName name="___________MEG6" localSheetId="1">#N/A</definedName>
    <definedName name="___________MEG6">#REF!</definedName>
    <definedName name="___________MEG7" localSheetId="1">#N/A</definedName>
    <definedName name="___________MEG7">#REF!</definedName>
    <definedName name="___________MEG8" localSheetId="1">#N/A</definedName>
    <definedName name="___________MEG8">#REF!</definedName>
    <definedName name="___________PP1" localSheetId="1">#N/A</definedName>
    <definedName name="___________PP1">#REF!</definedName>
    <definedName name="___________PP2" localSheetId="1">#N/A</definedName>
    <definedName name="___________PP2">#REF!</definedName>
    <definedName name="___________PP3" localSheetId="1">#N/A</definedName>
    <definedName name="___________PP3">#REF!</definedName>
    <definedName name="___________PP4" localSheetId="1">#N/A</definedName>
    <definedName name="___________PP4">#REF!</definedName>
    <definedName name="___________PP5" localSheetId="1">#N/A</definedName>
    <definedName name="___________PP5">#REF!</definedName>
    <definedName name="___________PP6" localSheetId="1">#N/A</definedName>
    <definedName name="___________PP6">#REF!</definedName>
    <definedName name="___________PP7" localSheetId="1">#N/A</definedName>
    <definedName name="___________PP7">#REF!</definedName>
    <definedName name="__________ETH1" localSheetId="1">#N/A</definedName>
    <definedName name="__________ETH1">#REF!</definedName>
    <definedName name="__________ETH2" localSheetId="1">#N/A</definedName>
    <definedName name="__________ETH2">#REF!</definedName>
    <definedName name="__________ETH3" localSheetId="1">#N/A</definedName>
    <definedName name="__________ETH3">#REF!</definedName>
    <definedName name="__________ETH4" localSheetId="1">#N/A</definedName>
    <definedName name="__________ETH4">#REF!</definedName>
    <definedName name="__________ETH5" localSheetId="1">#N/A</definedName>
    <definedName name="__________ETH5">#REF!</definedName>
    <definedName name="__________ETH6" localSheetId="1">#N/A</definedName>
    <definedName name="__________ETH6">#REF!</definedName>
    <definedName name="__________ETH7" localSheetId="1">#N/A</definedName>
    <definedName name="__________ETH7">#REF!</definedName>
    <definedName name="__________ETH8" localSheetId="1">#N/A</definedName>
    <definedName name="__________ETH8">#REF!</definedName>
    <definedName name="__________ETH9" localSheetId="1">#N/A</definedName>
    <definedName name="__________ETH9">#REF!</definedName>
    <definedName name="__________HDP1" localSheetId="1">#N/A</definedName>
    <definedName name="__________HDP1">#REF!</definedName>
    <definedName name="__________HDP2" localSheetId="1">#N/A</definedName>
    <definedName name="__________HDP2">#REF!</definedName>
    <definedName name="__________HDP3" localSheetId="1">#N/A</definedName>
    <definedName name="__________HDP3">#REF!</definedName>
    <definedName name="__________HDP4" localSheetId="1">#N/A</definedName>
    <definedName name="__________HDP4">#REF!</definedName>
    <definedName name="__________HDP5" localSheetId="1">#N/A</definedName>
    <definedName name="__________HDP5">#REF!</definedName>
    <definedName name="__________HDP6" localSheetId="1">#N/A</definedName>
    <definedName name="__________HDP6">#REF!</definedName>
    <definedName name="__________HDP7" localSheetId="1">#N/A</definedName>
    <definedName name="__________HDP7">#REF!</definedName>
    <definedName name="__________HDP8" localSheetId="1">#N/A</definedName>
    <definedName name="__________HDP8">#REF!</definedName>
    <definedName name="__________HDP9" localSheetId="1">#N/A</definedName>
    <definedName name="__________HDP9">#REF!</definedName>
    <definedName name="__________lot5" localSheetId="1">#N/A</definedName>
    <definedName name="__________lot5">#REF!</definedName>
    <definedName name="__________MEG1" localSheetId="1">#N/A</definedName>
    <definedName name="__________MEG1">#REF!</definedName>
    <definedName name="__________MEG2" localSheetId="1">#N/A</definedName>
    <definedName name="__________MEG2">#REF!</definedName>
    <definedName name="__________MEG3" localSheetId="1">#N/A</definedName>
    <definedName name="__________MEG3">#REF!</definedName>
    <definedName name="__________MEG4" localSheetId="1">#N/A</definedName>
    <definedName name="__________MEG4">#REF!</definedName>
    <definedName name="__________MEG5" localSheetId="1">#N/A</definedName>
    <definedName name="__________MEG5">#REF!</definedName>
    <definedName name="__________MEG6" localSheetId="1">#N/A</definedName>
    <definedName name="__________MEG6">#REF!</definedName>
    <definedName name="__________MEG7" localSheetId="1">#N/A</definedName>
    <definedName name="__________MEG7">#REF!</definedName>
    <definedName name="__________MEG8" localSheetId="1">#N/A</definedName>
    <definedName name="__________MEG8">#REF!</definedName>
    <definedName name="__________PP1" localSheetId="1">#N/A</definedName>
    <definedName name="__________PP1">#REF!</definedName>
    <definedName name="__________PP2" localSheetId="1">#N/A</definedName>
    <definedName name="__________PP2">#REF!</definedName>
    <definedName name="__________PP3" localSheetId="1">#N/A</definedName>
    <definedName name="__________PP3">#REF!</definedName>
    <definedName name="__________PP4" localSheetId="1">#N/A</definedName>
    <definedName name="__________PP4">#REF!</definedName>
    <definedName name="__________PP5" localSheetId="1">#N/A</definedName>
    <definedName name="__________PP5">#REF!</definedName>
    <definedName name="__________PP6" localSheetId="1">#N/A</definedName>
    <definedName name="__________PP6">#REF!</definedName>
    <definedName name="__________PP7" localSheetId="1">#N/A</definedName>
    <definedName name="__________PP7">#REF!</definedName>
    <definedName name="_________ETH1" localSheetId="1">#N/A</definedName>
    <definedName name="_________ETH1">#REF!</definedName>
    <definedName name="_________ETH2" localSheetId="1">#N/A</definedName>
    <definedName name="_________ETH2">#REF!</definedName>
    <definedName name="_________ETH3" localSheetId="1">#N/A</definedName>
    <definedName name="_________ETH3">#REF!</definedName>
    <definedName name="_________ETH4" localSheetId="1">#N/A</definedName>
    <definedName name="_________ETH4">#REF!</definedName>
    <definedName name="_________ETH5" localSheetId="1">#N/A</definedName>
    <definedName name="_________ETH5">#REF!</definedName>
    <definedName name="_________ETH6" localSheetId="1">#N/A</definedName>
    <definedName name="_________ETH6">#REF!</definedName>
    <definedName name="_________ETH7" localSheetId="1">#N/A</definedName>
    <definedName name="_________ETH7">#REF!</definedName>
    <definedName name="_________ETH8" localSheetId="1">#N/A</definedName>
    <definedName name="_________ETH8">#REF!</definedName>
    <definedName name="_________ETH9" localSheetId="1">#N/A</definedName>
    <definedName name="_________ETH9">#REF!</definedName>
    <definedName name="_________HDP1" localSheetId="1">#N/A</definedName>
    <definedName name="_________HDP1">#REF!</definedName>
    <definedName name="_________HDP2" localSheetId="1">#N/A</definedName>
    <definedName name="_________HDP2">#REF!</definedName>
    <definedName name="_________HDP3" localSheetId="1">#N/A</definedName>
    <definedName name="_________HDP3">#REF!</definedName>
    <definedName name="_________HDP4" localSheetId="1">#N/A</definedName>
    <definedName name="_________HDP4">#REF!</definedName>
    <definedName name="_________HDP5" localSheetId="1">#N/A</definedName>
    <definedName name="_________HDP5">#REF!</definedName>
    <definedName name="_________HDP6" localSheetId="1">#N/A</definedName>
    <definedName name="_________HDP6">#REF!</definedName>
    <definedName name="_________HDP7" localSheetId="1">#N/A</definedName>
    <definedName name="_________HDP7">#REF!</definedName>
    <definedName name="_________HDP8" localSheetId="1">#N/A</definedName>
    <definedName name="_________HDP8">#REF!</definedName>
    <definedName name="_________HDP9" localSheetId="1">#N/A</definedName>
    <definedName name="_________HDP9">#REF!</definedName>
    <definedName name="_________lot5" localSheetId="1">#N/A</definedName>
    <definedName name="_________lot5">#REF!</definedName>
    <definedName name="_________MEG1" localSheetId="1">#N/A</definedName>
    <definedName name="_________MEG1">#REF!</definedName>
    <definedName name="_________MEG2" localSheetId="1">#N/A</definedName>
    <definedName name="_________MEG2">#REF!</definedName>
    <definedName name="_________MEG3" localSheetId="1">#N/A</definedName>
    <definedName name="_________MEG3">#REF!</definedName>
    <definedName name="_________MEG4" localSheetId="1">#N/A</definedName>
    <definedName name="_________MEG4">#REF!</definedName>
    <definedName name="_________MEG5" localSheetId="1">#N/A</definedName>
    <definedName name="_________MEG5">#REF!</definedName>
    <definedName name="_________MEG6" localSheetId="1">#N/A</definedName>
    <definedName name="_________MEG6">#REF!</definedName>
    <definedName name="_________MEG7" localSheetId="1">#N/A</definedName>
    <definedName name="_________MEG7">#REF!</definedName>
    <definedName name="_________MEG8" localSheetId="1">#N/A</definedName>
    <definedName name="_________MEG8">#REF!</definedName>
    <definedName name="_________PP1" localSheetId="1">#N/A</definedName>
    <definedName name="_________PP1">#REF!</definedName>
    <definedName name="_________PP2" localSheetId="1">#N/A</definedName>
    <definedName name="_________PP2">#REF!</definedName>
    <definedName name="_________PP3" localSheetId="1">#N/A</definedName>
    <definedName name="_________PP3">#REF!</definedName>
    <definedName name="_________PP4" localSheetId="1">#N/A</definedName>
    <definedName name="_________PP4">#REF!</definedName>
    <definedName name="_________PP5" localSheetId="1">#N/A</definedName>
    <definedName name="_________PP5">#REF!</definedName>
    <definedName name="_________PP6" localSheetId="1">#N/A</definedName>
    <definedName name="_________PP6">#REF!</definedName>
    <definedName name="_________PP7" localSheetId="1">#N/A</definedName>
    <definedName name="_________PP7">#REF!</definedName>
    <definedName name="________ETH1" localSheetId="1">#N/A</definedName>
    <definedName name="________ETH1">#REF!</definedName>
    <definedName name="________ETH2" localSheetId="1">#N/A</definedName>
    <definedName name="________ETH2">#REF!</definedName>
    <definedName name="________ETH3" localSheetId="1">#N/A</definedName>
    <definedName name="________ETH3">#REF!</definedName>
    <definedName name="________ETH4" localSheetId="1">#N/A</definedName>
    <definedName name="________ETH4">#REF!</definedName>
    <definedName name="________ETH5" localSheetId="1">#N/A</definedName>
    <definedName name="________ETH5">#REF!</definedName>
    <definedName name="________ETH6" localSheetId="1">#N/A</definedName>
    <definedName name="________ETH6">#REF!</definedName>
    <definedName name="________ETH7" localSheetId="1">#N/A</definedName>
    <definedName name="________ETH7">#REF!</definedName>
    <definedName name="________ETH8" localSheetId="1">#N/A</definedName>
    <definedName name="________ETH8">#REF!</definedName>
    <definedName name="________ETH9" localSheetId="1">#N/A</definedName>
    <definedName name="________ETH9">#REF!</definedName>
    <definedName name="________HDP1" localSheetId="1">#N/A</definedName>
    <definedName name="________HDP1">#REF!</definedName>
    <definedName name="________HDP2" localSheetId="1">#N/A</definedName>
    <definedName name="________HDP2">#REF!</definedName>
    <definedName name="________HDP3" localSheetId="1">#N/A</definedName>
    <definedName name="________HDP3">#REF!</definedName>
    <definedName name="________HDP4" localSheetId="1">#N/A</definedName>
    <definedName name="________HDP4">#REF!</definedName>
    <definedName name="________HDP5" localSheetId="1">#N/A</definedName>
    <definedName name="________HDP5">#REF!</definedName>
    <definedName name="________HDP6" localSheetId="1">#N/A</definedName>
    <definedName name="________HDP6">#REF!</definedName>
    <definedName name="________HDP7" localSheetId="1">#N/A</definedName>
    <definedName name="________HDP7">#REF!</definedName>
    <definedName name="________HDP8" localSheetId="1">#N/A</definedName>
    <definedName name="________HDP8">#REF!</definedName>
    <definedName name="________HDP9" localSheetId="1">#N/A</definedName>
    <definedName name="________HDP9">#REF!</definedName>
    <definedName name="________lot5" localSheetId="1">#N/A</definedName>
    <definedName name="________lot5">#REF!</definedName>
    <definedName name="________MEG1" localSheetId="1">#N/A</definedName>
    <definedName name="________MEG1">#REF!</definedName>
    <definedName name="________MEG2" localSheetId="1">#N/A</definedName>
    <definedName name="________MEG2">#REF!</definedName>
    <definedName name="________MEG3" localSheetId="1">#N/A</definedName>
    <definedName name="________MEG3">#REF!</definedName>
    <definedName name="________MEG4" localSheetId="1">#N/A</definedName>
    <definedName name="________MEG4">#REF!</definedName>
    <definedName name="________MEG5" localSheetId="1">#N/A</definedName>
    <definedName name="________MEG5">#REF!</definedName>
    <definedName name="________MEG6" localSheetId="1">#N/A</definedName>
    <definedName name="________MEG6">#REF!</definedName>
    <definedName name="________MEG7" localSheetId="1">#N/A</definedName>
    <definedName name="________MEG7">#REF!</definedName>
    <definedName name="________MEG8" localSheetId="1">#N/A</definedName>
    <definedName name="________MEG8">#REF!</definedName>
    <definedName name="________PP1" localSheetId="1">#N/A</definedName>
    <definedName name="________PP1">#REF!</definedName>
    <definedName name="________PP2" localSheetId="1">#N/A</definedName>
    <definedName name="________PP2">#REF!</definedName>
    <definedName name="________PP3" localSheetId="1">#N/A</definedName>
    <definedName name="________PP3">#REF!</definedName>
    <definedName name="________PP4" localSheetId="1">#N/A</definedName>
    <definedName name="________PP4">#REF!</definedName>
    <definedName name="________PP5" localSheetId="1">#N/A</definedName>
    <definedName name="________PP5">#REF!</definedName>
    <definedName name="________PP6" localSheetId="1">#N/A</definedName>
    <definedName name="________PP6">#REF!</definedName>
    <definedName name="________PP7" localSheetId="1">#N/A</definedName>
    <definedName name="________PP7">#REF!</definedName>
    <definedName name="_______ETH1" localSheetId="1">#N/A</definedName>
    <definedName name="_______ETH1">#REF!</definedName>
    <definedName name="_______ETH2" localSheetId="1">#N/A</definedName>
    <definedName name="_______ETH2">#REF!</definedName>
    <definedName name="_______ETH3" localSheetId="1">#N/A</definedName>
    <definedName name="_______ETH3">#REF!</definedName>
    <definedName name="_______ETH4" localSheetId="1">#N/A</definedName>
    <definedName name="_______ETH4">#REF!</definedName>
    <definedName name="_______ETH5" localSheetId="1">#N/A</definedName>
    <definedName name="_______ETH5">#REF!</definedName>
    <definedName name="_______ETH6" localSheetId="1">#N/A</definedName>
    <definedName name="_______ETH6">#REF!</definedName>
    <definedName name="_______ETH7" localSheetId="1">#N/A</definedName>
    <definedName name="_______ETH7">#REF!</definedName>
    <definedName name="_______ETH8" localSheetId="1">#N/A</definedName>
    <definedName name="_______ETH8">#REF!</definedName>
    <definedName name="_______ETH9" localSheetId="1">#N/A</definedName>
    <definedName name="_______ETH9">#REF!</definedName>
    <definedName name="_______HDP1" localSheetId="1">#N/A</definedName>
    <definedName name="_______HDP1">#REF!</definedName>
    <definedName name="_______HDP2" localSheetId="1">#N/A</definedName>
    <definedName name="_______HDP2">#REF!</definedName>
    <definedName name="_______HDP3" localSheetId="1">#N/A</definedName>
    <definedName name="_______HDP3">#REF!</definedName>
    <definedName name="_______HDP4" localSheetId="1">#N/A</definedName>
    <definedName name="_______HDP4">#REF!</definedName>
    <definedName name="_______HDP5" localSheetId="1">#N/A</definedName>
    <definedName name="_______HDP5">#REF!</definedName>
    <definedName name="_______HDP6" localSheetId="1">#N/A</definedName>
    <definedName name="_______HDP6">#REF!</definedName>
    <definedName name="_______HDP7" localSheetId="1">#N/A</definedName>
    <definedName name="_______HDP7">#REF!</definedName>
    <definedName name="_______HDP8" localSheetId="1">#N/A</definedName>
    <definedName name="_______HDP8">#REF!</definedName>
    <definedName name="_______HDP9" localSheetId="1">#N/A</definedName>
    <definedName name="_______HDP9">#REF!</definedName>
    <definedName name="_______lot5" localSheetId="1">#N/A</definedName>
    <definedName name="_______lot5">#REF!</definedName>
    <definedName name="_______MEG1" localSheetId="1">#N/A</definedName>
    <definedName name="_______MEG1">#REF!</definedName>
    <definedName name="_______MEG2" localSheetId="1">#N/A</definedName>
    <definedName name="_______MEG2">#REF!</definedName>
    <definedName name="_______MEG3" localSheetId="1">#N/A</definedName>
    <definedName name="_______MEG3">#REF!</definedName>
    <definedName name="_______MEG4" localSheetId="1">#N/A</definedName>
    <definedName name="_______MEG4">#REF!</definedName>
    <definedName name="_______MEG5" localSheetId="1">#N/A</definedName>
    <definedName name="_______MEG5">#REF!</definedName>
    <definedName name="_______MEG6" localSheetId="1">#N/A</definedName>
    <definedName name="_______MEG6">#REF!</definedName>
    <definedName name="_______MEG7" localSheetId="1">#N/A</definedName>
    <definedName name="_______MEG7">#REF!</definedName>
    <definedName name="_______MEG8" localSheetId="1">#N/A</definedName>
    <definedName name="_______MEG8">#REF!</definedName>
    <definedName name="_______PP1" localSheetId="1">#N/A</definedName>
    <definedName name="_______PP1">#REF!</definedName>
    <definedName name="_______PP2" localSheetId="1">#N/A</definedName>
    <definedName name="_______PP2">#REF!</definedName>
    <definedName name="_______PP3" localSheetId="1">#N/A</definedName>
    <definedName name="_______PP3">#REF!</definedName>
    <definedName name="_______PP4" localSheetId="1">#N/A</definedName>
    <definedName name="_______PP4">#REF!</definedName>
    <definedName name="_______PP5" localSheetId="1">#N/A</definedName>
    <definedName name="_______PP5">#REF!</definedName>
    <definedName name="_______PP6" localSheetId="1">#N/A</definedName>
    <definedName name="_______PP6">#REF!</definedName>
    <definedName name="_______PP7" localSheetId="1">#N/A</definedName>
    <definedName name="_______PP7">#REF!</definedName>
    <definedName name="______ETH1" localSheetId="1">#N/A</definedName>
    <definedName name="______ETH1">#REF!</definedName>
    <definedName name="______ETH2" localSheetId="1">#N/A</definedName>
    <definedName name="______ETH2">#REF!</definedName>
    <definedName name="______ETH3" localSheetId="1">#N/A</definedName>
    <definedName name="______ETH3">#REF!</definedName>
    <definedName name="______ETH4" localSheetId="1">#N/A</definedName>
    <definedName name="______ETH4">#REF!</definedName>
    <definedName name="______ETH5" localSheetId="1">#N/A</definedName>
    <definedName name="______ETH5">#REF!</definedName>
    <definedName name="______ETH6" localSheetId="1">#N/A</definedName>
    <definedName name="______ETH6">#REF!</definedName>
    <definedName name="______ETH7" localSheetId="1">#N/A</definedName>
    <definedName name="______ETH7">#REF!</definedName>
    <definedName name="______ETH8" localSheetId="1">#N/A</definedName>
    <definedName name="______ETH8">#REF!</definedName>
    <definedName name="______ETH9" localSheetId="1">#N/A</definedName>
    <definedName name="______ETH9">#REF!</definedName>
    <definedName name="______HDP1" localSheetId="1">#N/A</definedName>
    <definedName name="______HDP1">#REF!</definedName>
    <definedName name="______HDP2" localSheetId="1">#N/A</definedName>
    <definedName name="______HDP2">#REF!</definedName>
    <definedName name="______HDP3" localSheetId="1">#N/A</definedName>
    <definedName name="______HDP3">#REF!</definedName>
    <definedName name="______HDP4" localSheetId="1">#N/A</definedName>
    <definedName name="______HDP4">#REF!</definedName>
    <definedName name="______HDP5" localSheetId="1">#N/A</definedName>
    <definedName name="______HDP5">#REF!</definedName>
    <definedName name="______HDP6" localSheetId="1">#N/A</definedName>
    <definedName name="______HDP6">#REF!</definedName>
    <definedName name="______HDP7" localSheetId="1">#N/A</definedName>
    <definedName name="______HDP7">#REF!</definedName>
    <definedName name="______HDP8" localSheetId="1">#N/A</definedName>
    <definedName name="______HDP8">#REF!</definedName>
    <definedName name="______HDP9" localSheetId="1">#N/A</definedName>
    <definedName name="______HDP9">#REF!</definedName>
    <definedName name="______lot5" localSheetId="1">#N/A</definedName>
    <definedName name="______lot5">#REF!</definedName>
    <definedName name="______MEG1" localSheetId="1">#N/A</definedName>
    <definedName name="______MEG1">#REF!</definedName>
    <definedName name="______MEG2" localSheetId="1">#N/A</definedName>
    <definedName name="______MEG2">#REF!</definedName>
    <definedName name="______MEG3" localSheetId="1">#N/A</definedName>
    <definedName name="______MEG3">#REF!</definedName>
    <definedName name="______MEG4" localSheetId="1">#N/A</definedName>
    <definedName name="______MEG4">#REF!</definedName>
    <definedName name="______MEG5" localSheetId="1">#N/A</definedName>
    <definedName name="______MEG5">#REF!</definedName>
    <definedName name="______MEG6" localSheetId="1">#N/A</definedName>
    <definedName name="______MEG6">#REF!</definedName>
    <definedName name="______MEG7" localSheetId="1">#N/A</definedName>
    <definedName name="______MEG7">#REF!</definedName>
    <definedName name="______MEG8" localSheetId="1">#N/A</definedName>
    <definedName name="______MEG8">#REF!</definedName>
    <definedName name="______PP1" localSheetId="1">#N/A</definedName>
    <definedName name="______PP1">#REF!</definedName>
    <definedName name="______PP2" localSheetId="1">#N/A</definedName>
    <definedName name="______PP2">#REF!</definedName>
    <definedName name="______PP3" localSheetId="1">#N/A</definedName>
    <definedName name="______PP3">#REF!</definedName>
    <definedName name="______PP4" localSheetId="1">#N/A</definedName>
    <definedName name="______PP4">#REF!</definedName>
    <definedName name="______PP5" localSheetId="1">#N/A</definedName>
    <definedName name="______PP5">#REF!</definedName>
    <definedName name="______PP6" localSheetId="1">#N/A</definedName>
    <definedName name="______PP6">#REF!</definedName>
    <definedName name="______PP7" localSheetId="1">#N/A</definedName>
    <definedName name="______PP7">#REF!</definedName>
    <definedName name="_____ETH1" localSheetId="1">#N/A</definedName>
    <definedName name="_____ETH1">#REF!</definedName>
    <definedName name="_____ETH2" localSheetId="1">#N/A</definedName>
    <definedName name="_____ETH2">#REF!</definedName>
    <definedName name="_____ETH3" localSheetId="1">#N/A</definedName>
    <definedName name="_____ETH3">#REF!</definedName>
    <definedName name="_____ETH4" localSheetId="1">#N/A</definedName>
    <definedName name="_____ETH4">#REF!</definedName>
    <definedName name="_____ETH5" localSheetId="1">#N/A</definedName>
    <definedName name="_____ETH5">#REF!</definedName>
    <definedName name="_____ETH6" localSheetId="1">#N/A</definedName>
    <definedName name="_____ETH6">#REF!</definedName>
    <definedName name="_____ETH7" localSheetId="1">#N/A</definedName>
    <definedName name="_____ETH7">#REF!</definedName>
    <definedName name="_____ETH8" localSheetId="1">#N/A</definedName>
    <definedName name="_____ETH8">#REF!</definedName>
    <definedName name="_____ETH9" localSheetId="1">#N/A</definedName>
    <definedName name="_____ETH9">#REF!</definedName>
    <definedName name="_____HDP1" localSheetId="1">#N/A</definedName>
    <definedName name="_____HDP1">#REF!</definedName>
    <definedName name="_____HDP2" localSheetId="1">#N/A</definedName>
    <definedName name="_____HDP2">#REF!</definedName>
    <definedName name="_____HDP3" localSheetId="1">#N/A</definedName>
    <definedName name="_____HDP3">#REF!</definedName>
    <definedName name="_____HDP4" localSheetId="1">#N/A</definedName>
    <definedName name="_____HDP4">#REF!</definedName>
    <definedName name="_____HDP5" localSheetId="1">#N/A</definedName>
    <definedName name="_____HDP5">#REF!</definedName>
    <definedName name="_____HDP6" localSheetId="1">#N/A</definedName>
    <definedName name="_____HDP6">#REF!</definedName>
    <definedName name="_____HDP7" localSheetId="1">#N/A</definedName>
    <definedName name="_____HDP7">#REF!</definedName>
    <definedName name="_____HDP8" localSheetId="1">#N/A</definedName>
    <definedName name="_____HDP8">#REF!</definedName>
    <definedName name="_____HDP9" localSheetId="1">#N/A</definedName>
    <definedName name="_____HDP9">#REF!</definedName>
    <definedName name="_____lot5" localSheetId="1">#N/A</definedName>
    <definedName name="_____lot5">#REF!</definedName>
    <definedName name="_____MEG1" localSheetId="1">#N/A</definedName>
    <definedName name="_____MEG1">#REF!</definedName>
    <definedName name="_____MEG2" localSheetId="1">#N/A</definedName>
    <definedName name="_____MEG2">#REF!</definedName>
    <definedName name="_____MEG3" localSheetId="1">#N/A</definedName>
    <definedName name="_____MEG3">#REF!</definedName>
    <definedName name="_____MEG4" localSheetId="1">#N/A</definedName>
    <definedName name="_____MEG4">#REF!</definedName>
    <definedName name="_____MEG5" localSheetId="1">#N/A</definedName>
    <definedName name="_____MEG5">#REF!</definedName>
    <definedName name="_____MEG6" localSheetId="1">#N/A</definedName>
    <definedName name="_____MEG6">#REF!</definedName>
    <definedName name="_____MEG7" localSheetId="1">#N/A</definedName>
    <definedName name="_____MEG7">#REF!</definedName>
    <definedName name="_____MEG8" localSheetId="1">#N/A</definedName>
    <definedName name="_____MEG8">#REF!</definedName>
    <definedName name="_____PP1" localSheetId="1">#N/A</definedName>
    <definedName name="_____PP1">#REF!</definedName>
    <definedName name="_____PP2" localSheetId="1">#N/A</definedName>
    <definedName name="_____PP2">#REF!</definedName>
    <definedName name="_____PP3" localSheetId="1">#N/A</definedName>
    <definedName name="_____PP3">#REF!</definedName>
    <definedName name="_____PP4" localSheetId="1">#N/A</definedName>
    <definedName name="_____PP4">#REF!</definedName>
    <definedName name="_____PP5" localSheetId="1">#N/A</definedName>
    <definedName name="_____PP5">#REF!</definedName>
    <definedName name="_____PP6" localSheetId="1">#N/A</definedName>
    <definedName name="_____PP6">#REF!</definedName>
    <definedName name="_____PP7" localSheetId="1">#N/A</definedName>
    <definedName name="_____PP7">#REF!</definedName>
    <definedName name="____ETH1" localSheetId="1">#N/A</definedName>
    <definedName name="____ETH1">#REF!</definedName>
    <definedName name="____ETH2" localSheetId="1">#N/A</definedName>
    <definedName name="____ETH2">#REF!</definedName>
    <definedName name="____ETH3" localSheetId="1">#N/A</definedName>
    <definedName name="____ETH3">#REF!</definedName>
    <definedName name="____ETH4" localSheetId="1">#N/A</definedName>
    <definedName name="____ETH4">#REF!</definedName>
    <definedName name="____ETH5" localSheetId="1">#N/A</definedName>
    <definedName name="____ETH5">#REF!</definedName>
    <definedName name="____ETH6" localSheetId="1">#N/A</definedName>
    <definedName name="____ETH6">#REF!</definedName>
    <definedName name="____ETH7" localSheetId="1">#N/A</definedName>
    <definedName name="____ETH7">#REF!</definedName>
    <definedName name="____ETH8" localSheetId="1">#N/A</definedName>
    <definedName name="____ETH8">#REF!</definedName>
    <definedName name="____ETH9" localSheetId="1">#N/A</definedName>
    <definedName name="____ETH9">#REF!</definedName>
    <definedName name="____HDP1" localSheetId="1">#N/A</definedName>
    <definedName name="____HDP1">#REF!</definedName>
    <definedName name="____HDP2" localSheetId="1">#N/A</definedName>
    <definedName name="____HDP2">#REF!</definedName>
    <definedName name="____HDP3" localSheetId="1">#N/A</definedName>
    <definedName name="____HDP3">#REF!</definedName>
    <definedName name="____HDP4" localSheetId="1">#N/A</definedName>
    <definedName name="____HDP4">#REF!</definedName>
    <definedName name="____HDP5" localSheetId="1">#N/A</definedName>
    <definedName name="____HDP5">#REF!</definedName>
    <definedName name="____HDP6" localSheetId="1">#N/A</definedName>
    <definedName name="____HDP6">#REF!</definedName>
    <definedName name="____HDP7" localSheetId="1">#N/A</definedName>
    <definedName name="____HDP7">#REF!</definedName>
    <definedName name="____HDP8" localSheetId="1">#N/A</definedName>
    <definedName name="____HDP8">#REF!</definedName>
    <definedName name="____HDP9" localSheetId="1">#N/A</definedName>
    <definedName name="____HDP9">#REF!</definedName>
    <definedName name="____lot5" localSheetId="1">#N/A</definedName>
    <definedName name="____lot5">#REF!</definedName>
    <definedName name="____MEG1" localSheetId="1">#N/A</definedName>
    <definedName name="____MEG1">#REF!</definedName>
    <definedName name="____MEG2" localSheetId="1">#N/A</definedName>
    <definedName name="____MEG2">#REF!</definedName>
    <definedName name="____MEG3" localSheetId="1">#N/A</definedName>
    <definedName name="____MEG3">#REF!</definedName>
    <definedName name="____MEG4" localSheetId="1">#N/A</definedName>
    <definedName name="____MEG4">#REF!</definedName>
    <definedName name="____MEG5" localSheetId="1">#N/A</definedName>
    <definedName name="____MEG5">#REF!</definedName>
    <definedName name="____MEG6" localSheetId="1">#N/A</definedName>
    <definedName name="____MEG6">#REF!</definedName>
    <definedName name="____MEG7" localSheetId="1">#N/A</definedName>
    <definedName name="____MEG7">#REF!</definedName>
    <definedName name="____MEG8" localSheetId="1">#N/A</definedName>
    <definedName name="____MEG8">#REF!</definedName>
    <definedName name="____PP1" localSheetId="1">#N/A</definedName>
    <definedName name="____PP1">#REF!</definedName>
    <definedName name="____PP2" localSheetId="1">#N/A</definedName>
    <definedName name="____PP2">#REF!</definedName>
    <definedName name="____PP3" localSheetId="1">#N/A</definedName>
    <definedName name="____PP3">#REF!</definedName>
    <definedName name="____PP4" localSheetId="1">#N/A</definedName>
    <definedName name="____PP4">#REF!</definedName>
    <definedName name="____PP5" localSheetId="1">#N/A</definedName>
    <definedName name="____PP5">#REF!</definedName>
    <definedName name="____PP6" localSheetId="1">#N/A</definedName>
    <definedName name="____PP6">#REF!</definedName>
    <definedName name="____PP7" localSheetId="1">#N/A</definedName>
    <definedName name="____PP7">#REF!</definedName>
    <definedName name="___ETH1" localSheetId="1">#N/A</definedName>
    <definedName name="___ETH1">#REF!</definedName>
    <definedName name="___ETH2" localSheetId="1">#N/A</definedName>
    <definedName name="___ETH2">#REF!</definedName>
    <definedName name="___ETH3" localSheetId="1">#N/A</definedName>
    <definedName name="___ETH3">#REF!</definedName>
    <definedName name="___ETH4" localSheetId="1">#N/A</definedName>
    <definedName name="___ETH4">#REF!</definedName>
    <definedName name="___ETH5" localSheetId="1">#N/A</definedName>
    <definedName name="___ETH5">#REF!</definedName>
    <definedName name="___ETH6" localSheetId="1">#N/A</definedName>
    <definedName name="___ETH6">#REF!</definedName>
    <definedName name="___ETH7" localSheetId="1">#N/A</definedName>
    <definedName name="___ETH7">#REF!</definedName>
    <definedName name="___ETH8" localSheetId="1">#N/A</definedName>
    <definedName name="___ETH8">#REF!</definedName>
    <definedName name="___ETH9" localSheetId="1">#N/A</definedName>
    <definedName name="___ETH9">#REF!</definedName>
    <definedName name="___HDP1" localSheetId="1">#N/A</definedName>
    <definedName name="___HDP1">#REF!</definedName>
    <definedName name="___HDP2" localSheetId="1">#N/A</definedName>
    <definedName name="___HDP2">#REF!</definedName>
    <definedName name="___HDP3" localSheetId="1">#N/A</definedName>
    <definedName name="___HDP3">#REF!</definedName>
    <definedName name="___HDP4" localSheetId="1">#N/A</definedName>
    <definedName name="___HDP4">#REF!</definedName>
    <definedName name="___HDP5" localSheetId="1">#N/A</definedName>
    <definedName name="___HDP5">#REF!</definedName>
    <definedName name="___HDP6" localSheetId="1">#N/A</definedName>
    <definedName name="___HDP6">#REF!</definedName>
    <definedName name="___HDP7" localSheetId="1">#N/A</definedName>
    <definedName name="___HDP7">#REF!</definedName>
    <definedName name="___HDP8" localSheetId="1">#N/A</definedName>
    <definedName name="___HDP8">#REF!</definedName>
    <definedName name="___HDP9" localSheetId="1">#N/A</definedName>
    <definedName name="___HDP9">#REF!</definedName>
    <definedName name="___lot5" localSheetId="1">#N/A</definedName>
    <definedName name="___lot5">#REF!</definedName>
    <definedName name="___MEG1" localSheetId="1">#N/A</definedName>
    <definedName name="___MEG1">#REF!</definedName>
    <definedName name="___MEG2" localSheetId="1">#N/A</definedName>
    <definedName name="___MEG2">#REF!</definedName>
    <definedName name="___MEG3" localSheetId="1">#N/A</definedName>
    <definedName name="___MEG3">#REF!</definedName>
    <definedName name="___MEG4" localSheetId="1">#N/A</definedName>
    <definedName name="___MEG4">#REF!</definedName>
    <definedName name="___MEG5" localSheetId="1">#N/A</definedName>
    <definedName name="___MEG5">#REF!</definedName>
    <definedName name="___MEG6" localSheetId="1">#N/A</definedName>
    <definedName name="___MEG6">#REF!</definedName>
    <definedName name="___MEG7" localSheetId="1">#N/A</definedName>
    <definedName name="___MEG7">#REF!</definedName>
    <definedName name="___MEG8" localSheetId="1">#N/A</definedName>
    <definedName name="___MEG8">#REF!</definedName>
    <definedName name="___PP1" localSheetId="1">#N/A</definedName>
    <definedName name="___PP1">#REF!</definedName>
    <definedName name="___PP2" localSheetId="1">#N/A</definedName>
    <definedName name="___PP2">#REF!</definedName>
    <definedName name="___PP3" localSheetId="1">#N/A</definedName>
    <definedName name="___PP3">#REF!</definedName>
    <definedName name="___PP4" localSheetId="1">#N/A</definedName>
    <definedName name="___PP4">#REF!</definedName>
    <definedName name="___PP5" localSheetId="1">#N/A</definedName>
    <definedName name="___PP5">#REF!</definedName>
    <definedName name="___PP6" localSheetId="1">#N/A</definedName>
    <definedName name="___PP6">#REF!</definedName>
    <definedName name="___PP7" localSheetId="1">#N/A</definedName>
    <definedName name="___PP7">#REF!</definedName>
    <definedName name="__1995ASH" localSheetId="1">#N/A</definedName>
    <definedName name="__1995ASH">#REF!</definedName>
    <definedName name="__1995HOUST" localSheetId="1">#N/A</definedName>
    <definedName name="__1995HOUST">#REF!</definedName>
    <definedName name="__1995HOUSTS" localSheetId="1">#N/A</definedName>
    <definedName name="__1995HOUSTS">#REF!</definedName>
    <definedName name="__1995ROTT" localSheetId="1">#N/A</definedName>
    <definedName name="__1995ROTT">#REF!</definedName>
    <definedName name="__1995ROTTS" localSheetId="1">#N/A</definedName>
    <definedName name="__1995ROTTS">#REF!</definedName>
    <definedName name="__1995TERRA" localSheetId="1">#N/A</definedName>
    <definedName name="__1995TERRA">#REF!</definedName>
    <definedName name="__1995TOK" localSheetId="1">#N/A</definedName>
    <definedName name="__1995TOK">#REF!</definedName>
    <definedName name="__1995TOKS" localSheetId="1">#N/A</definedName>
    <definedName name="__1995TOKS">#REF!</definedName>
    <definedName name="__2000ASH" localSheetId="1">#N/A</definedName>
    <definedName name="__2000ASH">'[1]COP 2010'!#REF!</definedName>
    <definedName name="__2000HOUST" localSheetId="1">#N/A</definedName>
    <definedName name="__2000HOUST">#REF!</definedName>
    <definedName name="__2000HOUSTS" localSheetId="1">#N/A</definedName>
    <definedName name="__2000HOUSTS">#REF!</definedName>
    <definedName name="__2000ROTTS" localSheetId="1">#N/A</definedName>
    <definedName name="__2000ROTTS">'[1]FIGURE - DESTINATION'!#REF!</definedName>
    <definedName name="__2000TERRA" localSheetId="1">#N/A</definedName>
    <definedName name="__2000TERRA">'[1]COP 2010'!#REF!</definedName>
    <definedName name="__2000TOK" localSheetId="1">#N/A</definedName>
    <definedName name="__2000TOK">#REF!</definedName>
    <definedName name="__2000TOKS" localSheetId="1">#N/A</definedName>
    <definedName name="__2000TOKS">#REF!</definedName>
    <definedName name="__2005ARCH" localSheetId="1">#N/A</definedName>
    <definedName name="__2005ARCH">#REF!</definedName>
    <definedName name="__2005HOUST" localSheetId="1">#N/A</definedName>
    <definedName name="__2005HOUST">#REF!</definedName>
    <definedName name="__2005HOUSTS" localSheetId="1">#N/A</definedName>
    <definedName name="__2005HOUSTS">#REF!</definedName>
    <definedName name="__2005KALTIM" localSheetId="1">#N/A</definedName>
    <definedName name="__2005KALTIM">#REF!</definedName>
    <definedName name="__2005ROTT" localSheetId="1">#N/A</definedName>
    <definedName name="__2005ROTT">#REF!</definedName>
    <definedName name="__2005ROTTS" localSheetId="1">#N/A</definedName>
    <definedName name="__2005ROTTS">#REF!</definedName>
    <definedName name="__2005TOK" localSheetId="1">#N/A</definedName>
    <definedName name="__2005TOK">#REF!</definedName>
    <definedName name="__2005TOKS" localSheetId="1">#N/A</definedName>
    <definedName name="__2005TOKS">#REF!</definedName>
    <definedName name="__ETH1" localSheetId="1">#N/A</definedName>
    <definedName name="__ETH1">#REF!</definedName>
    <definedName name="__ETH2" localSheetId="1">#N/A</definedName>
    <definedName name="__ETH2">#REF!</definedName>
    <definedName name="__ETH3" localSheetId="1">#N/A</definedName>
    <definedName name="__ETH3">#REF!</definedName>
    <definedName name="__ETH4" localSheetId="1">#N/A</definedName>
    <definedName name="__ETH4">#REF!</definedName>
    <definedName name="__ETH5" localSheetId="1">#N/A</definedName>
    <definedName name="__ETH5">#REF!</definedName>
    <definedName name="__ETH6" localSheetId="1">#N/A</definedName>
    <definedName name="__ETH6">#REF!</definedName>
    <definedName name="__ETH7" localSheetId="1">#N/A</definedName>
    <definedName name="__ETH7">#REF!</definedName>
    <definedName name="__ETH8" localSheetId="1">#N/A</definedName>
    <definedName name="__ETH8">#REF!</definedName>
    <definedName name="__ETH9" localSheetId="1">#N/A</definedName>
    <definedName name="__ETH9">#REF!</definedName>
    <definedName name="__HDP1" localSheetId="1">#N/A</definedName>
    <definedName name="__HDP1">#REF!</definedName>
    <definedName name="__HDP2" localSheetId="1">#N/A</definedName>
    <definedName name="__HDP2">#REF!</definedName>
    <definedName name="__HDP3" localSheetId="1">#N/A</definedName>
    <definedName name="__HDP3">#REF!</definedName>
    <definedName name="__HDP4" localSheetId="1">#N/A</definedName>
    <definedName name="__HDP4">#REF!</definedName>
    <definedName name="__HDP5" localSheetId="1">#N/A</definedName>
    <definedName name="__HDP5">#REF!</definedName>
    <definedName name="__HDP6" localSheetId="1">#N/A</definedName>
    <definedName name="__HDP6">#REF!</definedName>
    <definedName name="__HDP7" localSheetId="1">#N/A</definedName>
    <definedName name="__HDP7">#REF!</definedName>
    <definedName name="__HDP8" localSheetId="1">#N/A</definedName>
    <definedName name="__HDP8">#REF!</definedName>
    <definedName name="__HDP9" localSheetId="1">#N/A</definedName>
    <definedName name="__HDP9">#REF!</definedName>
    <definedName name="__lot5" localSheetId="1">#N/A</definedName>
    <definedName name="__lot5">#REF!</definedName>
    <definedName name="__MEG1" localSheetId="1">#N/A</definedName>
    <definedName name="__MEG1">#REF!</definedName>
    <definedName name="__MEG2" localSheetId="1">#N/A</definedName>
    <definedName name="__MEG2">#REF!</definedName>
    <definedName name="__MEG3" localSheetId="1">#N/A</definedName>
    <definedName name="__MEG3">#REF!</definedName>
    <definedName name="__MEG4" localSheetId="1">#N/A</definedName>
    <definedName name="__MEG4">#REF!</definedName>
    <definedName name="__MEG5" localSheetId="1">#N/A</definedName>
    <definedName name="__MEG5">#REF!</definedName>
    <definedName name="__MEG6" localSheetId="1">#N/A</definedName>
    <definedName name="__MEG6">#REF!</definedName>
    <definedName name="__MEG7" localSheetId="1">#N/A</definedName>
    <definedName name="__MEG7">#REF!</definedName>
    <definedName name="__MEG8" localSheetId="1">#N/A</definedName>
    <definedName name="__MEG8">#REF!</definedName>
    <definedName name="__PP1" localSheetId="1">#N/A</definedName>
    <definedName name="__PP1">#REF!</definedName>
    <definedName name="__PP2" localSheetId="1">#N/A</definedName>
    <definedName name="__PP2">#REF!</definedName>
    <definedName name="__PP3" localSheetId="1">#N/A</definedName>
    <definedName name="__PP3">#REF!</definedName>
    <definedName name="__PP4" localSheetId="1">#N/A</definedName>
    <definedName name="__PP4">#REF!</definedName>
    <definedName name="__PP5" localSheetId="1">#N/A</definedName>
    <definedName name="__PP5">#REF!</definedName>
    <definedName name="__PP6" localSheetId="1">#N/A</definedName>
    <definedName name="__PP6">#REF!</definedName>
    <definedName name="__PP7" localSheetId="1">#N/A</definedName>
    <definedName name="__PP7">#REF!</definedName>
    <definedName name="_1_1995ASH" localSheetId="1">#N/A</definedName>
    <definedName name="_1_1995ASH">#REF!</definedName>
    <definedName name="_10_2000HOUST" localSheetId="1">#N/A</definedName>
    <definedName name="_10_2000HOUST">#REF!</definedName>
    <definedName name="_11_2000HOUSTS" localSheetId="1">#N/A</definedName>
    <definedName name="_11_2000HOUSTS">#REF!</definedName>
    <definedName name="_12_2000ROTTS" localSheetId="1">#N/A</definedName>
    <definedName name="_12_2000ROTTS">'[1]FIGURE - DESTINATION'!#REF!</definedName>
    <definedName name="_13_2000TERRA" localSheetId="1">#N/A</definedName>
    <definedName name="_13_2000TERRA">'[1]COP 2010'!#REF!</definedName>
    <definedName name="_14_2000TOK" localSheetId="1">#N/A</definedName>
    <definedName name="_14_2000TOK">#REF!</definedName>
    <definedName name="_15_2000TOKS" localSheetId="1">#N/A</definedName>
    <definedName name="_15_2000TOKS">#REF!</definedName>
    <definedName name="_16_2005ARCH" localSheetId="1">#N/A</definedName>
    <definedName name="_16_2005ARCH">#REF!</definedName>
    <definedName name="_17_2005HOUST" localSheetId="1">#N/A</definedName>
    <definedName name="_17_2005HOUST">#REF!</definedName>
    <definedName name="_18_2005HOUSTS" localSheetId="1">#N/A</definedName>
    <definedName name="_18_2005HOUSTS">#REF!</definedName>
    <definedName name="_19_2005KALTIM" localSheetId="1">#N/A</definedName>
    <definedName name="_19_2005KALTIM">#REF!</definedName>
    <definedName name="_1995ASH" localSheetId="1">#N/A</definedName>
    <definedName name="_1995ASH">#REF!</definedName>
    <definedName name="_1995HOUST" localSheetId="1">#N/A</definedName>
    <definedName name="_1995HOUST">#REF!</definedName>
    <definedName name="_1995HOUSTS" localSheetId="1">#N/A</definedName>
    <definedName name="_1995HOUSTS">#REF!</definedName>
    <definedName name="_1995ROTT" localSheetId="1">#N/A</definedName>
    <definedName name="_1995ROTT">#REF!</definedName>
    <definedName name="_1995ROTTS" localSheetId="1">#N/A</definedName>
    <definedName name="_1995ROTTS">#REF!</definedName>
    <definedName name="_1995TERRA" localSheetId="1">#N/A</definedName>
    <definedName name="_1995TERRA">#REF!</definedName>
    <definedName name="_1995TOK" localSheetId="1">#N/A</definedName>
    <definedName name="_1995TOK">#REF!</definedName>
    <definedName name="_1995TOKS" localSheetId="1">#N/A</definedName>
    <definedName name="_1995TOKS">#REF!</definedName>
    <definedName name="_2_1995HOUST" localSheetId="1">#N/A</definedName>
    <definedName name="_2_1995HOUST">#REF!</definedName>
    <definedName name="_20_2005ROTT" localSheetId="1">#N/A</definedName>
    <definedName name="_20_2005ROTT">#REF!</definedName>
    <definedName name="_2000ASH" localSheetId="1">#N/A</definedName>
    <definedName name="_2000ASH">'[1]COP 2010'!#REF!</definedName>
    <definedName name="_2000HOUST" localSheetId="1">#N/A</definedName>
    <definedName name="_2000HOUST">#REF!</definedName>
    <definedName name="_2000HOUSTS" localSheetId="1">#N/A</definedName>
    <definedName name="_2000HOUSTS">#REF!</definedName>
    <definedName name="_2000ROTTS" localSheetId="1">#N/A</definedName>
    <definedName name="_2000ROTTS">'[1]FIGURE - DESTINATION'!#REF!</definedName>
    <definedName name="_2000TERRA" localSheetId="1">#N/A</definedName>
    <definedName name="_2000TERRA">'[1]COP 2010'!#REF!</definedName>
    <definedName name="_2000TOK" localSheetId="1">#N/A</definedName>
    <definedName name="_2000TOK">#REF!</definedName>
    <definedName name="_2000TOKS" localSheetId="1">#N/A</definedName>
    <definedName name="_2000TOKS">#REF!</definedName>
    <definedName name="_2005ARCH" localSheetId="1">#N/A</definedName>
    <definedName name="_2005ARCH">#REF!</definedName>
    <definedName name="_2005HOUST" localSheetId="1">#N/A</definedName>
    <definedName name="_2005HOUST">#REF!</definedName>
    <definedName name="_2005HOUSTS" localSheetId="1">#N/A</definedName>
    <definedName name="_2005HOUSTS">#REF!</definedName>
    <definedName name="_2005KALTIM" localSheetId="1">#N/A</definedName>
    <definedName name="_2005KALTIM">#REF!</definedName>
    <definedName name="_2005ROTT" localSheetId="1">#N/A</definedName>
    <definedName name="_2005ROTT">#REF!</definedName>
    <definedName name="_2005ROTTS" localSheetId="1">#N/A</definedName>
    <definedName name="_2005ROTTS">#REF!</definedName>
    <definedName name="_2005TOK" localSheetId="1">#N/A</definedName>
    <definedName name="_2005TOK">#REF!</definedName>
    <definedName name="_2005TOKS" localSheetId="1">#N/A</definedName>
    <definedName name="_2005TOKS">#REF!</definedName>
    <definedName name="_21_2005ROTTS" localSheetId="1">#N/A</definedName>
    <definedName name="_21_2005ROTTS">#REF!</definedName>
    <definedName name="_22_2005TOK" localSheetId="1">#N/A</definedName>
    <definedName name="_22_2005TOK">#REF!</definedName>
    <definedName name="_23_2005TOKS" localSheetId="1">#N/A</definedName>
    <definedName name="_23_2005TOKS">#REF!</definedName>
    <definedName name="_3_1995HOUSTS" localSheetId="1">#N/A</definedName>
    <definedName name="_3_1995HOUSTS">#REF!</definedName>
    <definedName name="_4_1995ROTT" localSheetId="1">#N/A</definedName>
    <definedName name="_4_1995ROTT">#REF!</definedName>
    <definedName name="_5_1995ROTTS" localSheetId="1">#N/A</definedName>
    <definedName name="_5_1995ROTTS">#REF!</definedName>
    <definedName name="_6_1995TERRA" localSheetId="1">#N/A</definedName>
    <definedName name="_6_1995TERRA">#REF!</definedName>
    <definedName name="_7_1995TOK" localSheetId="1">#N/A</definedName>
    <definedName name="_7_1995TOK">#REF!</definedName>
    <definedName name="_8_1995TOKS" localSheetId="1">#N/A</definedName>
    <definedName name="_8_1995TOKS">#REF!</definedName>
    <definedName name="_9_2000ASH" localSheetId="1">#N/A</definedName>
    <definedName name="_9_2000ASH">'[1]COP 2010'!#REF!</definedName>
    <definedName name="_ETH1" localSheetId="1">#N/A</definedName>
    <definedName name="_ETH1">#REF!</definedName>
    <definedName name="_ETH2" localSheetId="1">#N/A</definedName>
    <definedName name="_ETH2">#REF!</definedName>
    <definedName name="_ETH3" localSheetId="1">#N/A</definedName>
    <definedName name="_ETH3">#REF!</definedName>
    <definedName name="_ETH4" localSheetId="1">#N/A</definedName>
    <definedName name="_ETH4">#REF!</definedName>
    <definedName name="_ETH5" localSheetId="1">#N/A</definedName>
    <definedName name="_ETH5">#REF!</definedName>
    <definedName name="_ETH6" localSheetId="1">#N/A</definedName>
    <definedName name="_ETH6">#REF!</definedName>
    <definedName name="_ETH7" localSheetId="1">#N/A</definedName>
    <definedName name="_ETH7">#REF!</definedName>
    <definedName name="_ETH8" localSheetId="1">#N/A</definedName>
    <definedName name="_ETH8">#REF!</definedName>
    <definedName name="_ETH9" localSheetId="1">#N/A</definedName>
    <definedName name="_ETH9">#REF!</definedName>
    <definedName name="_HDP1" localSheetId="1">#N/A</definedName>
    <definedName name="_HDP1">#REF!</definedName>
    <definedName name="_HDP2" localSheetId="1">#N/A</definedName>
    <definedName name="_HDP2">#REF!</definedName>
    <definedName name="_HDP3" localSheetId="1">#N/A</definedName>
    <definedName name="_HDP3">#REF!</definedName>
    <definedName name="_HDP4" localSheetId="1">#N/A</definedName>
    <definedName name="_HDP4">#REF!</definedName>
    <definedName name="_HDP5" localSheetId="1">#N/A</definedName>
    <definedName name="_HDP5">#REF!</definedName>
    <definedName name="_HDP6" localSheetId="1">#N/A</definedName>
    <definedName name="_HDP6">#REF!</definedName>
    <definedName name="_HDP7" localSheetId="1">#N/A</definedName>
    <definedName name="_HDP7">#REF!</definedName>
    <definedName name="_HDP8" localSheetId="1">#N/A</definedName>
    <definedName name="_HDP8">#REF!</definedName>
    <definedName name="_HDP9" localSheetId="1">#N/A</definedName>
    <definedName name="_HDP9">#REF!</definedName>
    <definedName name="_Key1" localSheetId="1" hidden="1">#N/A</definedName>
    <definedName name="_Key1" hidden="1">#REF!</definedName>
    <definedName name="_lot5" localSheetId="1">#N/A</definedName>
    <definedName name="_lot5">#REF!</definedName>
    <definedName name="_MEG1" localSheetId="1">#N/A</definedName>
    <definedName name="_MEG1">#REF!</definedName>
    <definedName name="_MEG2" localSheetId="1">#N/A</definedName>
    <definedName name="_MEG2">#REF!</definedName>
    <definedName name="_MEG3" localSheetId="1">#N/A</definedName>
    <definedName name="_MEG3">#REF!</definedName>
    <definedName name="_MEG4" localSheetId="1">#N/A</definedName>
    <definedName name="_MEG4">#REF!</definedName>
    <definedName name="_MEG5" localSheetId="1">#N/A</definedName>
    <definedName name="_MEG5">#REF!</definedName>
    <definedName name="_MEG6" localSheetId="1">#N/A</definedName>
    <definedName name="_MEG6">#REF!</definedName>
    <definedName name="_MEG7" localSheetId="1">#N/A</definedName>
    <definedName name="_MEG7">#REF!</definedName>
    <definedName name="_MEG8" localSheetId="1">#N/A</definedName>
    <definedName name="_MEG8">#REF!</definedName>
    <definedName name="_Order1" hidden="1">255</definedName>
    <definedName name="_P" localSheetId="1">#N/A</definedName>
    <definedName name="_P">#REF!</definedName>
    <definedName name="_PP1" localSheetId="1">#N/A</definedName>
    <definedName name="_PP1">#REF!</definedName>
    <definedName name="_PP2" localSheetId="1">#N/A</definedName>
    <definedName name="_PP2">#REF!</definedName>
    <definedName name="_PP3" localSheetId="1">#N/A</definedName>
    <definedName name="_PP3">#REF!</definedName>
    <definedName name="_PP4" localSheetId="1">#N/A</definedName>
    <definedName name="_PP4">#REF!</definedName>
    <definedName name="_PP5" localSheetId="1">#N/A</definedName>
    <definedName name="_PP5">#REF!</definedName>
    <definedName name="_PP6" localSheetId="1">#N/A</definedName>
    <definedName name="_PP6">#REF!</definedName>
    <definedName name="_PP7" localSheetId="1">#N/A</definedName>
    <definedName name="_PP7">#REF!</definedName>
    <definedName name="_Sort" localSheetId="1" hidden="1">#N/A</definedName>
    <definedName name="_Sort" hidden="1">#REF!</definedName>
    <definedName name="a" localSheetId="1">#REF!</definedName>
    <definedName name="a">[2]!PreparePrint</definedName>
    <definedName name="AA" localSheetId="1">#N/A</definedName>
    <definedName name="AA">#REF!</definedName>
    <definedName name="AQ" localSheetId="1">#N/A</definedName>
    <definedName name="AQ">#REF!</definedName>
    <definedName name="as" localSheetId="1">#N/A</definedName>
    <definedName name="as">[3]TB!$B$186</definedName>
    <definedName name="AS2DocOpenMode" hidden="1">"AS2DocumentEdit"</definedName>
    <definedName name="asdf" localSheetId="1">#N/A</definedName>
    <definedName name="asdf">#REF!</definedName>
    <definedName name="AU" localSheetId="1">#N/A</definedName>
    <definedName name="AU">#REF!</definedName>
    <definedName name="AV" localSheetId="1">#N/A</definedName>
    <definedName name="AV">#REF!</definedName>
    <definedName name="AW" localSheetId="1">#N/A</definedName>
    <definedName name="AW">#REF!</definedName>
    <definedName name="AX" localSheetId="1">#N/A</definedName>
    <definedName name="AX">#REF!</definedName>
    <definedName name="ayhu" localSheetId="1">#N/A</definedName>
    <definedName name="ayhu">'[1]FIGURE - DESTINATION'!#REF!</definedName>
    <definedName name="B" localSheetId="1">#N/A</definedName>
    <definedName name="B">#REF!</definedName>
    <definedName name="BH" localSheetId="1">#N/A</definedName>
    <definedName name="BH">#REF!</definedName>
    <definedName name="BK" localSheetId="1">#N/A</definedName>
    <definedName name="BK">#REF!</definedName>
    <definedName name="BS" localSheetId="1">#N/A</definedName>
    <definedName name="BS">#REF!</definedName>
    <definedName name="BSbot" localSheetId="1">#N/A</definedName>
    <definedName name="BSbot">#REF!</definedName>
    <definedName name="CAN_ETHGLY" localSheetId="1">#N/A</definedName>
    <definedName name="CAN_ETHGLY">#REF!</definedName>
    <definedName name="CAN_ETHYLENE" localSheetId="1">#N/A</definedName>
    <definedName name="CAN_ETHYLENE">#REF!</definedName>
    <definedName name="CAN_HDPE" localSheetId="1">#N/A</definedName>
    <definedName name="CAN_HDPE">#REF!</definedName>
    <definedName name="CAN_LLDPE" localSheetId="1">#N/A</definedName>
    <definedName name="CAN_LLDPE">#REF!</definedName>
    <definedName name="Cap_total" localSheetId="1">#N/A</definedName>
    <definedName name="Cap_total">#REF!</definedName>
    <definedName name="CF" localSheetId="1">#N/A</definedName>
    <definedName name="CF">#REF!</definedName>
    <definedName name="ck" localSheetId="1">#N/A</definedName>
    <definedName name="ck">#REF!</definedName>
    <definedName name="Comp" localSheetId="1">#N/A</definedName>
    <definedName name="Comp">[4]Start!$N$7:$Q$65</definedName>
    <definedName name="conturi" localSheetId="1">#N/A</definedName>
    <definedName name="conturi">[5]Sheet1!$A$1:$C$301</definedName>
    <definedName name="COP" localSheetId="1">#N/A</definedName>
    <definedName name="COP">#REF!</definedName>
    <definedName name="COPS_93" localSheetId="1">#N/A</definedName>
    <definedName name="COPS_93">#REF!</definedName>
    <definedName name="COPS_95" localSheetId="1">#N/A</definedName>
    <definedName name="COPS_95">#REF!</definedName>
    <definedName name="curs" localSheetId="1">#N/A</definedName>
    <definedName name="curs">#REF!</definedName>
    <definedName name="CW" localSheetId="1">#N/A</definedName>
    <definedName name="CW">'[6]Ethylene Ldr'!$D$22</definedName>
    <definedName name="d" localSheetId="1">#REF!</definedName>
    <definedName name="d">[2]!ShowAll</definedName>
    <definedName name="dasdadasdadad" localSheetId="1">#N/A</definedName>
    <definedName name="dasdadasdadad">'[7]Factors Sheet'!#REF!</definedName>
    <definedName name="DATA2" localSheetId="1">#N/A</definedName>
    <definedName name="DATA2">#REF!</definedName>
    <definedName name="DATA3" localSheetId="1">#N/A</definedName>
    <definedName name="DATA3">#REF!</definedName>
    <definedName name="Databasa" localSheetId="1">#N/A</definedName>
    <definedName name="Databasa">#REF!</definedName>
    <definedName name="_xlnm.Database" localSheetId="1">#N/A</definedName>
    <definedName name="_xlnm.Database">#REF!</definedName>
    <definedName name="Database2" localSheetId="1">#N/A</definedName>
    <definedName name="Database2">#REF!</definedName>
    <definedName name="DATE" localSheetId="1">#N/A</definedName>
    <definedName name="DATE">#REF!</definedName>
    <definedName name="DATLAB" localSheetId="1">#N/A</definedName>
    <definedName name="DATLAB">#REF!</definedName>
    <definedName name="detyyyh" localSheetId="1">#N/A</definedName>
    <definedName name="detyyyh">#REF!</definedName>
    <definedName name="df" localSheetId="1">#N/A</definedName>
    <definedName name="df">#REF!</definedName>
    <definedName name="dhj" localSheetId="1">#N/A</definedName>
    <definedName name="dhj">#REF!</definedName>
    <definedName name="dhjuyt" localSheetId="1">#N/A</definedName>
    <definedName name="dhjuyt">#REF!</definedName>
    <definedName name="downwards" localSheetId="1">#REF!</definedName>
    <definedName name="downwards">[2]!downwards</definedName>
    <definedName name="EG_GRAPHICS" localSheetId="1">#N/A</definedName>
    <definedName name="EG_GRAPHICS">#REF!</definedName>
    <definedName name="enterAje" localSheetId="1">#REF!</definedName>
    <definedName name="enterAje">[8]!enterAje</definedName>
    <definedName name="eure" localSheetId="1">#N/A</definedName>
    <definedName name="eure">'[9]Land detail'!$AM$1</definedName>
    <definedName name="EX" localSheetId="1">#N/A</definedName>
    <definedName name="EX">#REF!</definedName>
    <definedName name="f" localSheetId="1">#N/A</definedName>
    <definedName name="f">#REF!</definedName>
    <definedName name="factor" localSheetId="1">#N/A</definedName>
    <definedName name="factor">[10]balanta!$A$1</definedName>
    <definedName name="Februarie" localSheetId="1">#N/A</definedName>
    <definedName name="Februarie">[11]NOCA0205!$A$1:$N$45</definedName>
    <definedName name="fgh" localSheetId="1">#N/A</definedName>
    <definedName name="fgh">'[1]COP 2010'!#REF!</definedName>
    <definedName name="FINEX" localSheetId="1">#N/A</definedName>
    <definedName name="FINEX">#REF!</definedName>
    <definedName name="FUEL" localSheetId="1">#N/A</definedName>
    <definedName name="FUEL">'[6]Ethylene Ldr'!$D$23</definedName>
    <definedName name="g" localSheetId="1">#N/A</definedName>
    <definedName name="g">#REF!</definedName>
    <definedName name="Gen_Plant_OVHD_Bulk" localSheetId="1">#N/A</definedName>
    <definedName name="Gen_Plant_OVHD_Bulk">#REF!</definedName>
    <definedName name="Gen_Plant_OVHD_Polymer" localSheetId="1">#N/A</definedName>
    <definedName name="Gen_Plant_OVHD_Polymer">'[6]Input Data'!$N$4</definedName>
    <definedName name="Gesellschaft" localSheetId="1">#N/A</definedName>
    <definedName name="Gesellschaft">[4]Start!$J$9</definedName>
    <definedName name="gfh" localSheetId="1">#N/A</definedName>
    <definedName name="gfh">#REF!</definedName>
    <definedName name="gfhsf" localSheetId="1">#N/A</definedName>
    <definedName name="gfhsf">#REF!</definedName>
    <definedName name="gh" localSheetId="1">#N/A</definedName>
    <definedName name="gh">#REF!</definedName>
    <definedName name="GRAPHICS" localSheetId="1">#N/A</definedName>
    <definedName name="GRAPHICS">#REF!</definedName>
    <definedName name="h" localSheetId="1">#N/A</definedName>
    <definedName name="h">#REF!</definedName>
    <definedName name="HD1_" localSheetId="1">#N/A</definedName>
    <definedName name="HD1_">#REF!</definedName>
    <definedName name="HD2_" localSheetId="1">#N/A</definedName>
    <definedName name="HD2_">#REF!</definedName>
    <definedName name="HD3_" localSheetId="1">#N/A</definedName>
    <definedName name="HD3_">#REF!</definedName>
    <definedName name="HD4_" localSheetId="1">#N/A</definedName>
    <definedName name="HD4_">#REF!</definedName>
    <definedName name="HD5_" localSheetId="1">#N/A</definedName>
    <definedName name="HD5_">#REF!</definedName>
    <definedName name="HD6_" localSheetId="1">#N/A</definedName>
    <definedName name="HD6_">#REF!</definedName>
    <definedName name="HD7_" localSheetId="1">#N/A</definedName>
    <definedName name="HD7_">#REF!</definedName>
    <definedName name="HDPE_GRAPHICS" localSheetId="1">#N/A</definedName>
    <definedName name="HDPE_GRAPHICS">#REF!</definedName>
    <definedName name="Income_Statement" localSheetId="1">#N/A</definedName>
    <definedName name="Income_Statement">#REF!</definedName>
    <definedName name="INPUTS_93" localSheetId="1">#N/A</definedName>
    <definedName name="INPUTS_93">#REF!</definedName>
    <definedName name="INPUTS_95" localSheetId="1">#N/A</definedName>
    <definedName name="INPUTS_95">#REF!</definedName>
    <definedName name="INPUTS2_93" localSheetId="1">#N/A</definedName>
    <definedName name="INPUTS2_93">#REF!</definedName>
    <definedName name="INPUTS2_95" localSheetId="1">#N/A</definedName>
    <definedName name="INPUTS2_95">#REF!</definedName>
    <definedName name="IRR" localSheetId="1">#N/A</definedName>
    <definedName name="IRR">#REF!</definedName>
    <definedName name="IS" localSheetId="1">#N/A</definedName>
    <definedName name="IS">#REF!</definedName>
    <definedName name="ITEMRANGE" localSheetId="1">#N/A</definedName>
    <definedName name="ITEMRANGE">[12]Definitions!$A$7:$A$55</definedName>
    <definedName name="j" localSheetId="1">#N/A</definedName>
    <definedName name="j">#REF!</definedName>
    <definedName name="jhur" localSheetId="1">#N/A</definedName>
    <definedName name="jhur">#REF!</definedName>
    <definedName name="jyt" localSheetId="1">#N/A</definedName>
    <definedName name="jyt">#REF!</definedName>
    <definedName name="k" localSheetId="1">#REF!</definedName>
    <definedName name="k">[2]!upwards</definedName>
    <definedName name="Land_Required___Olefins" localSheetId="1">#N/A</definedName>
    <definedName name="Land_Required___Olefins">'[7]Factors Sheet'!#REF!</definedName>
    <definedName name="Land_Required___per_HDPE" localSheetId="1">#N/A</definedName>
    <definedName name="Land_Required___per_HDPE">'[7]Factors Sheet'!#REF!</definedName>
    <definedName name="Lang" localSheetId="1">#N/A</definedName>
    <definedName name="Lang">[4]Start!$H$19</definedName>
    <definedName name="LDPE_capacity" localSheetId="1">#N/A</definedName>
    <definedName name="LDPE_capacity">#REF!</definedName>
    <definedName name="LDPE_type" localSheetId="1">#N/A</definedName>
    <definedName name="LDPE_type">#REF!</definedName>
    <definedName name="LLDPE_GRAPHICS" localSheetId="1">#N/A</definedName>
    <definedName name="LLDPE_GRAPHICS">#REF!</definedName>
    <definedName name="LP" localSheetId="1">#N/A</definedName>
    <definedName name="LP">'[6]T17 Chlorine ldr net'!$D$23</definedName>
    <definedName name="ME_ETHANE_COP95" localSheetId="1">#N/A</definedName>
    <definedName name="ME_ETHANE_COP95">#REF!</definedName>
    <definedName name="ME_ETHYGLY" localSheetId="1">#N/A</definedName>
    <definedName name="ME_ETHYGLY">#REF!</definedName>
    <definedName name="ME_ETHYLENE" localSheetId="1">#N/A</definedName>
    <definedName name="ME_ETHYLENE">#REF!</definedName>
    <definedName name="ME_HDPE" localSheetId="1">#N/A</definedName>
    <definedName name="ME_HDPE">#REF!</definedName>
    <definedName name="ME_LLDPE" localSheetId="1">#N/A</definedName>
    <definedName name="ME_LLDPE">#REF!</definedName>
    <definedName name="ME_MIXED_COP95" localSheetId="1">#N/A</definedName>
    <definedName name="ME_MIXED_COP95">#REF!</definedName>
    <definedName name="mk" localSheetId="1">#N/A</definedName>
    <definedName name="mk">#REF!</definedName>
    <definedName name="MOD_prices" localSheetId="1">#N/A</definedName>
    <definedName name="MOD_prices">'[13]Pricing - Current'!#REF!</definedName>
    <definedName name="MP" localSheetId="1">#N/A</definedName>
    <definedName name="MP">'[6]T9  Ethylene ldr Standard'!$D$24</definedName>
    <definedName name="MS" localSheetId="1">#N/A</definedName>
    <definedName name="MS">#REF!</definedName>
    <definedName name="Msbot" localSheetId="1">#N/A</definedName>
    <definedName name="Msbot">#REF!</definedName>
    <definedName name="MXOUT" localSheetId="1">#N/A</definedName>
    <definedName name="MXOUT">#REF!</definedName>
    <definedName name="NB_Prices" localSheetId="1">#N/A</definedName>
    <definedName name="NB_Prices">#REF!</definedName>
    <definedName name="NWC" localSheetId="1">#N/A</definedName>
    <definedName name="NWC">#REF!</definedName>
    <definedName name="NWE_COP_95" localSheetId="1">#N/A</definedName>
    <definedName name="NWE_COP_95">#REF!</definedName>
    <definedName name="Op_Cost" localSheetId="1">#N/A</definedName>
    <definedName name="Op_Cost">#REF!</definedName>
    <definedName name="Op_rate" localSheetId="1">#N/A</definedName>
    <definedName name="Op_rate">#REF!</definedName>
    <definedName name="POWER" localSheetId="1">#N/A</definedName>
    <definedName name="POWER">'[6]Ethylene Ldr'!$D$21</definedName>
    <definedName name="PreparePrint" localSheetId="1">#REF!</definedName>
    <definedName name="PreparePrint">[2]!PreparePrint</definedName>
    <definedName name="PX" localSheetId="1">#N/A</definedName>
    <definedName name="PX">#REF!</definedName>
    <definedName name="PXOUT" localSheetId="1">#N/A</definedName>
    <definedName name="PXOUT">#REF!</definedName>
    <definedName name="rec" localSheetId="1">#N/A</definedName>
    <definedName name="rec">[14]TB!$A$170</definedName>
    <definedName name="Reclassify" localSheetId="1">#REF!</definedName>
    <definedName name="Reclassify">[2]!Reclassify</definedName>
    <definedName name="reconciliation" localSheetId="1">#N/A</definedName>
    <definedName name="reconciliation">[15]TB!$BJ$3</definedName>
    <definedName name="Restated_MMrol" localSheetId="1">#N/A</definedName>
    <definedName name="Restated_MMrol">#REF!</definedName>
    <definedName name="Restated_MROL" localSheetId="1">#N/A</definedName>
    <definedName name="Restated_MROL">#REF!</definedName>
    <definedName name="rev" localSheetId="1">#N/A</definedName>
    <definedName name="rev">#REF!</definedName>
    <definedName name="Revenue_Statement" localSheetId="1">#N/A</definedName>
    <definedName name="Revenue_Statement">#REF!</definedName>
    <definedName name="s" localSheetId="1">#REF!</definedName>
    <definedName name="s">[2]!Reclassify</definedName>
    <definedName name="Salary_per_person" localSheetId="1">#N/A</definedName>
    <definedName name="Salary_per_person">'[7]Factors Sheet'!#REF!</definedName>
    <definedName name="sdj" localSheetId="1">#N/A</definedName>
    <definedName name="sdj">#REF!</definedName>
    <definedName name="sfaasf" localSheetId="1">#N/A</definedName>
    <definedName name="sfaasf">#REF!</definedName>
    <definedName name="sfg" localSheetId="1">#N/A</definedName>
    <definedName name="sfg">#REF!</definedName>
    <definedName name="SHARED_FORMULA_0">#N/A</definedName>
    <definedName name="SHARED_FORMULA_1">#N/A</definedName>
    <definedName name="SHARED_FORMULA_2">#N/A</definedName>
    <definedName name="SHARED_FORMULA_3">#N/A</definedName>
    <definedName name="SHARED_FORMULA_4">#N/A</definedName>
    <definedName name="SHARED_FORMULA_5">#N/A</definedName>
    <definedName name="SHARED_FORMULA_6">#N/A</definedName>
    <definedName name="SHEET_A" localSheetId="1">#N/A</definedName>
    <definedName name="SHEET_A">#REF!</definedName>
    <definedName name="SHEET_B" localSheetId="1">#N/A</definedName>
    <definedName name="SHEET_B">#REF!</definedName>
    <definedName name="SHEET_C" localSheetId="1">#N/A</definedName>
    <definedName name="SHEET_C">#REF!</definedName>
    <definedName name="SHEET_D" localSheetId="1">#N/A</definedName>
    <definedName name="SHEET_D">#REF!</definedName>
    <definedName name="ShowAll" localSheetId="1">#REF!</definedName>
    <definedName name="ShowAll">[2]!ShowAll</definedName>
    <definedName name="SK_ETHGLY_LAGG" localSheetId="1">#N/A</definedName>
    <definedName name="SK_ETHGLY_LAGG">#REF!</definedName>
    <definedName name="SK_ETHGLY_LEAD" localSheetId="1">#N/A</definedName>
    <definedName name="SK_ETHGLY_LEAD">#REF!</definedName>
    <definedName name="SK_ETHYLEN_LAGG" localSheetId="1">#N/A</definedName>
    <definedName name="SK_ETHYLEN_LAGG">#REF!</definedName>
    <definedName name="SK_ETHYLEN_LEAD" localSheetId="1">#N/A</definedName>
    <definedName name="SK_ETHYLEN_LEAD">#REF!</definedName>
    <definedName name="SK_HDPE_LAGG" localSheetId="1">#N/A</definedName>
    <definedName name="SK_HDPE_LAGG">#REF!</definedName>
    <definedName name="SK_HDPE_LEAD" localSheetId="1">#N/A</definedName>
    <definedName name="SK_HDPE_LEAD">#REF!</definedName>
    <definedName name="SK_LLDPE_LAGG" localSheetId="1">#N/A</definedName>
    <definedName name="SK_LLDPE_LAGG">#REF!</definedName>
    <definedName name="SK_LLDPE_LEAD" localSheetId="1">#N/A</definedName>
    <definedName name="SK_LLDPE_LEAD">#REF!</definedName>
    <definedName name="srt" localSheetId="1">#N/A</definedName>
    <definedName name="srt">'[1]COP 2010'!#REF!</definedName>
    <definedName name="srtj" localSheetId="1">#N/A</definedName>
    <definedName name="srtj">#REF!</definedName>
    <definedName name="Stichtag" localSheetId="1">#N/A</definedName>
    <definedName name="Stichtag">[4]Start!$J$11</definedName>
    <definedName name="SUM" localSheetId="1">#N/A</definedName>
    <definedName name="SUM">#REF!</definedName>
    <definedName name="TABLEIVB1" localSheetId="1">#N/A</definedName>
    <definedName name="TABLEIVB1">#REF!</definedName>
    <definedName name="TABLEIVB2" localSheetId="1">#N/A</definedName>
    <definedName name="TABLEIVB2">#REF!</definedName>
    <definedName name="TABLEVIB2" localSheetId="1">#N/A</definedName>
    <definedName name="TABLEVIB2">#REF!</definedName>
    <definedName name="TABLVIB1" localSheetId="1">#N/A</definedName>
    <definedName name="TABLVIB1">#REF!</definedName>
    <definedName name="Tax_and_Insurance" localSheetId="1">#N/A</definedName>
    <definedName name="Tax_and_Insurance">#REF!</definedName>
    <definedName name="teren" localSheetId="1">#N/A</definedName>
    <definedName name="teren">#REF!</definedName>
    <definedName name="Texte" localSheetId="1">#N/A</definedName>
    <definedName name="Texte">[4]Texte!$B$2:$E$342</definedName>
    <definedName name="TextRefCopy1" localSheetId="1">#N/A</definedName>
    <definedName name="TextRefCopy1">#REF!</definedName>
    <definedName name="TextRefCopy2" localSheetId="1">#N/A</definedName>
    <definedName name="TextRefCopy2">#REF!</definedName>
    <definedName name="TextRefCopy3" localSheetId="1">#N/A</definedName>
    <definedName name="TextRefCopy3">#REF!</definedName>
    <definedName name="TextRefCopy4" localSheetId="1">#N/A</definedName>
    <definedName name="TextRefCopy4">#REF!</definedName>
    <definedName name="TextRefCopy5" localSheetId="1">#N/A</definedName>
    <definedName name="TextRefCopy5">#REF!</definedName>
    <definedName name="TextRefCopyRangeCount" hidden="1">5</definedName>
    <definedName name="Titel" localSheetId="1">#N/A</definedName>
    <definedName name="Titel">[4]Start!$H$17</definedName>
    <definedName name="Total_Expenses" localSheetId="1">#N/A</definedName>
    <definedName name="Total_Expenses">#REF!</definedName>
    <definedName name="Total_Expenses1" localSheetId="1">#N/A</definedName>
    <definedName name="Total_Expenses1">#REF!</definedName>
    <definedName name="Total_Revenues" localSheetId="1">#N/A</definedName>
    <definedName name="Total_Revenues">#REF!</definedName>
    <definedName name="Total_Revenues1" localSheetId="1">#N/A</definedName>
    <definedName name="Total_Revenues1">#REF!</definedName>
    <definedName name="twywt" localSheetId="1">#N/A</definedName>
    <definedName name="twywt">#REF!</definedName>
    <definedName name="ty" localSheetId="1">#N/A</definedName>
    <definedName name="ty">#REF!</definedName>
    <definedName name="upwards" localSheetId="1">#REF!</definedName>
    <definedName name="upwards">[2]!upwards</definedName>
    <definedName name="US_ETHANE_LEAD" localSheetId="1">#N/A</definedName>
    <definedName name="US_ETHANE_LEAD">#REF!</definedName>
    <definedName name="US_ETHGLY" localSheetId="1">#N/A</definedName>
    <definedName name="US_ETHGLY">#REF!</definedName>
    <definedName name="US_HDPE" localSheetId="1">#N/A</definedName>
    <definedName name="US_HDPE">#REF!</definedName>
    <definedName name="US_LLDPE" localSheetId="1">#N/A</definedName>
    <definedName name="US_LLDPE">#REF!</definedName>
    <definedName name="WE_ETHGLY_LEAD" localSheetId="1">#N/A</definedName>
    <definedName name="WE_ETHGLY_LEAD">#REF!</definedName>
    <definedName name="WE_ETHYGLY_LAGG" localSheetId="1">#N/A</definedName>
    <definedName name="WE_ETHYGLY_LAGG">#REF!</definedName>
    <definedName name="WE_ETHYLEN_LEAD" localSheetId="1">#N/A</definedName>
    <definedName name="WE_ETHYLEN_LEAD">#REF!</definedName>
    <definedName name="WE_ETHYLENE_LAG" localSheetId="1">#N/A</definedName>
    <definedName name="WE_ETHYLENE_LAG">#REF!</definedName>
    <definedName name="WE_HDPE_LAGG" localSheetId="1">#N/A</definedName>
    <definedName name="WE_HDPE_LAGG">#REF!</definedName>
    <definedName name="WE_HDPE_LEAD" localSheetId="1">#N/A</definedName>
    <definedName name="WE_HDPE_LEAD">#REF!</definedName>
    <definedName name="WE_LLDPE_LAGG" localSheetId="1">#N/A</definedName>
    <definedName name="WE_LLDPE_LAGG">#REF!</definedName>
    <definedName name="WE_LLDPE_LEAD" localSheetId="1">#N/A</definedName>
    <definedName name="WE_LLDPE_LEAD">#REF!</definedName>
    <definedName name="wrwr" localSheetId="1">#N/A</definedName>
    <definedName name="wrwr">#REF!</definedName>
    <definedName name="wtre" localSheetId="1">#N/A</definedName>
    <definedName name="wtre">#REF!</definedName>
    <definedName name="wtytr" localSheetId="1">#N/A</definedName>
    <definedName name="wtytr">#REF!</definedName>
    <definedName name="wywty" localSheetId="1">#N/A</definedName>
    <definedName name="wywty">#REF!</definedName>
    <definedName name="XXX" localSheetId="1">#N/A</definedName>
    <definedName name="XXX">'[1]COP 2010'!#REF!</definedName>
    <definedName name="XYLENES" localSheetId="1">#N/A</definedName>
    <definedName name="XYLENES">#REF!</definedName>
    <definedName name="YE" localSheetId="1">#N/A</definedName>
    <definedName name="YE">#REF!</definedName>
    <definedName name="yhj" localSheetId="1">#N/A</definedName>
    <definedName name="yhj">#REF!</definedName>
    <definedName name="yhjks" localSheetId="1">#N/A</definedName>
    <definedName name="yhjk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4" l="1"/>
  <c r="C192" i="4"/>
  <c r="D188" i="4" s="1"/>
  <c r="D184" i="4"/>
  <c r="C184" i="4"/>
  <c r="D172" i="4"/>
  <c r="C172" i="4"/>
  <c r="D155" i="4"/>
  <c r="C121" i="4"/>
  <c r="F246" i="1"/>
  <c r="F227" i="1"/>
  <c r="G207" i="1"/>
  <c r="F207" i="1"/>
  <c r="F221" i="1"/>
  <c r="G205" i="1"/>
  <c r="G188" i="1" l="1"/>
  <c r="G189" i="1"/>
  <c r="F154" i="1"/>
  <c r="F153" i="1"/>
  <c r="G148" i="1"/>
  <c r="G129" i="1"/>
  <c r="G126" i="1"/>
  <c r="G51" i="1"/>
  <c r="G74" i="1" s="1"/>
  <c r="G43" i="1"/>
  <c r="G31" i="1"/>
  <c r="G30" i="1"/>
  <c r="G24" i="1"/>
  <c r="E24" i="1"/>
  <c r="E30" i="1"/>
  <c r="E31" i="1"/>
  <c r="E39" i="1"/>
  <c r="E43" i="1"/>
  <c r="E51" i="1"/>
  <c r="E74" i="1" s="1"/>
  <c r="E77" i="1" s="1"/>
  <c r="E93" i="1"/>
  <c r="E92" i="1" s="1"/>
  <c r="E112" i="1" s="1"/>
  <c r="E118" i="1"/>
  <c r="E121" i="1"/>
  <c r="E126" i="1"/>
  <c r="E129" i="1"/>
  <c r="E148" i="1"/>
  <c r="E167" i="1"/>
  <c r="E168" i="1"/>
  <c r="E178" i="1" s="1"/>
  <c r="E230" i="1"/>
  <c r="E235" i="1" s="1"/>
  <c r="E248" i="1"/>
  <c r="E258" i="1"/>
  <c r="G262" i="1"/>
  <c r="G258" i="1"/>
  <c r="G248" i="1"/>
  <c r="G230" i="1"/>
  <c r="G235" i="1" s="1"/>
  <c r="G168" i="1"/>
  <c r="G260" i="1" l="1"/>
  <c r="G178" i="1"/>
  <c r="G167" i="1"/>
  <c r="E260" i="1"/>
  <c r="G121" i="1"/>
  <c r="G151" i="1" s="1"/>
  <c r="E151" i="1"/>
  <c r="E153" i="1" s="1"/>
  <c r="E35" i="1"/>
  <c r="E36" i="1" s="1"/>
  <c r="G92" i="1"/>
  <c r="G112" i="1" s="1"/>
  <c r="G77" i="1"/>
  <c r="G35" i="1"/>
  <c r="G36" i="1" s="1"/>
  <c r="G39" i="1"/>
  <c r="E180" i="1"/>
  <c r="E181" i="1"/>
  <c r="E182" i="1"/>
  <c r="G183" i="1" l="1"/>
  <c r="G181" i="1"/>
  <c r="G154" i="1"/>
  <c r="G153" i="1"/>
  <c r="G182" i="1"/>
  <c r="E183" i="1"/>
  <c r="E185" i="1" s="1"/>
  <c r="G186" i="1"/>
  <c r="G185" i="1"/>
  <c r="G196" i="1" s="1"/>
  <c r="E196" i="1" l="1"/>
  <c r="E197" i="1"/>
  <c r="G197" i="1"/>
  <c r="C190" i="4" l="1"/>
  <c r="C155" i="4"/>
  <c r="D143" i="4"/>
  <c r="D123" i="4" s="1"/>
  <c r="D144" i="4" s="1"/>
  <c r="D107" i="4"/>
  <c r="C107" i="4"/>
  <c r="D103" i="4"/>
  <c r="C103" i="4"/>
  <c r="D22" i="4"/>
  <c r="C22" i="4"/>
  <c r="B22" i="4"/>
  <c r="D80" i="4"/>
  <c r="D117" i="4" s="1"/>
  <c r="C80" i="4"/>
  <c r="C117" i="4" s="1"/>
  <c r="D153" i="4" l="1"/>
  <c r="D157" i="4" s="1"/>
  <c r="C109" i="4"/>
  <c r="C110" i="4"/>
  <c r="D109" i="4"/>
  <c r="D110" i="4"/>
  <c r="C143" i="4"/>
  <c r="C123" i="4" s="1"/>
  <c r="D186" i="4" l="1"/>
  <c r="C144" i="4" l="1"/>
  <c r="C153" i="4" s="1"/>
  <c r="C157" i="4" s="1"/>
  <c r="C186" i="4" s="1"/>
  <c r="F24" i="1" l="1"/>
  <c r="F262" i="1" l="1"/>
  <c r="F168" i="1"/>
  <c r="F148" i="1"/>
  <c r="F129" i="1"/>
  <c r="F121" i="1"/>
  <c r="F151" i="1" l="1"/>
  <c r="F258" i="1" l="1"/>
  <c r="F248" i="1"/>
  <c r="F230" i="1"/>
  <c r="F235" i="1" s="1"/>
  <c r="F260" i="1" l="1"/>
  <c r="D66" i="4" l="1"/>
  <c r="C66" i="4"/>
  <c r="D56" i="4"/>
  <c r="C56" i="4"/>
  <c r="D43" i="4"/>
  <c r="D45" i="4" s="1"/>
  <c r="C43" i="4"/>
  <c r="C45" i="4" s="1"/>
  <c r="D29" i="4"/>
  <c r="D31" i="4" s="1"/>
  <c r="C29" i="4"/>
  <c r="C31" i="4" s="1"/>
  <c r="G70" i="4" l="1"/>
  <c r="C68" i="4"/>
  <c r="C70" i="4" s="1"/>
  <c r="D68" i="4"/>
  <c r="D70" i="4" s="1"/>
  <c r="F178" i="1"/>
  <c r="F167" i="1" l="1"/>
  <c r="F181" i="1" s="1"/>
  <c r="F31" i="1"/>
  <c r="F92" i="1" l="1"/>
  <c r="F183" i="1" l="1"/>
  <c r="F112" i="1"/>
  <c r="F182" i="1" s="1"/>
  <c r="F185" i="1" l="1"/>
  <c r="F197" i="1" s="1"/>
  <c r="F186" i="1"/>
  <c r="F43" i="1"/>
  <c r="F39" i="1" s="1"/>
  <c r="F196" i="1" l="1"/>
  <c r="F43" i="3"/>
  <c r="F41" i="3"/>
  <c r="F39" i="3"/>
  <c r="F16" i="3"/>
  <c r="F29" i="3"/>
  <c r="G29" i="3" s="1"/>
  <c r="F96" i="3"/>
  <c r="F97" i="3"/>
  <c r="F98" i="3"/>
  <c r="F99" i="3"/>
  <c r="F100" i="3"/>
  <c r="F101" i="3"/>
  <c r="F102" i="3"/>
  <c r="F103" i="3"/>
  <c r="E97" i="3"/>
  <c r="E98" i="3"/>
  <c r="E99" i="3"/>
  <c r="E100" i="3"/>
  <c r="E101" i="3"/>
  <c r="E102" i="3"/>
  <c r="E103" i="3"/>
  <c r="E96" i="3"/>
  <c r="F86" i="3"/>
  <c r="E86" i="3"/>
  <c r="F85" i="3"/>
  <c r="E85" i="3"/>
  <c r="F84" i="3"/>
  <c r="E84" i="3"/>
  <c r="F82" i="3"/>
  <c r="E82" i="3"/>
  <c r="F81" i="3"/>
  <c r="E81" i="3"/>
  <c r="F80" i="3"/>
  <c r="E80" i="3"/>
  <c r="F79" i="3"/>
  <c r="E79" i="3"/>
  <c r="F78" i="3"/>
  <c r="E78" i="3"/>
  <c r="F75" i="3"/>
  <c r="E75" i="3"/>
  <c r="F74" i="3"/>
  <c r="E74" i="3"/>
  <c r="F73" i="3"/>
  <c r="E73" i="3"/>
  <c r="F72" i="3"/>
  <c r="E72" i="3"/>
  <c r="F64" i="3"/>
  <c r="F65" i="3"/>
  <c r="F66" i="3"/>
  <c r="F67" i="3"/>
  <c r="F68" i="3"/>
  <c r="F69" i="3"/>
  <c r="F70" i="3"/>
  <c r="E65" i="3"/>
  <c r="E66" i="3"/>
  <c r="E67" i="3"/>
  <c r="E68" i="3"/>
  <c r="E69" i="3"/>
  <c r="E70" i="3"/>
  <c r="E64" i="3"/>
  <c r="F57" i="3"/>
  <c r="F47" i="3"/>
  <c r="F48" i="3"/>
  <c r="F49" i="3"/>
  <c r="F50" i="3"/>
  <c r="F51" i="3"/>
  <c r="F52" i="3"/>
  <c r="F53" i="3"/>
  <c r="F54" i="3"/>
  <c r="F55" i="3"/>
  <c r="F56" i="3"/>
  <c r="F46" i="3"/>
  <c r="F44" i="3"/>
  <c r="F40" i="3"/>
  <c r="F37" i="3"/>
  <c r="F36" i="3"/>
  <c r="F35" i="3" s="1"/>
  <c r="E59" i="3"/>
  <c r="E58" i="3"/>
  <c r="E56" i="3"/>
  <c r="E55" i="3"/>
  <c r="E54" i="3"/>
  <c r="E53" i="3"/>
  <c r="E52" i="3"/>
  <c r="E51" i="3"/>
  <c r="E50" i="3"/>
  <c r="E49" i="3"/>
  <c r="E48" i="3"/>
  <c r="E47" i="3"/>
  <c r="E46" i="3"/>
  <c r="E44" i="3"/>
  <c r="E43" i="3"/>
  <c r="E42" i="3" s="1"/>
  <c r="E41" i="3"/>
  <c r="E40" i="3"/>
  <c r="E39" i="3"/>
  <c r="E37" i="3"/>
  <c r="E36" i="3"/>
  <c r="E34" i="3"/>
  <c r="E33" i="3"/>
  <c r="E32" i="3"/>
  <c r="E31" i="3"/>
  <c r="E30" i="3"/>
  <c r="F9" i="3"/>
  <c r="E9" i="3"/>
  <c r="E71" i="3"/>
  <c r="E29" i="3"/>
  <c r="F51" i="1"/>
  <c r="F74" i="1" s="1"/>
  <c r="F30" i="1"/>
  <c r="F35" i="1" l="1"/>
  <c r="F36" i="1" s="1"/>
  <c r="J81" i="1"/>
  <c r="E35" i="3"/>
  <c r="F45" i="3"/>
  <c r="E57" i="3"/>
  <c r="E76" i="3"/>
  <c r="E91" i="3" s="1"/>
  <c r="E38" i="3"/>
  <c r="E45" i="3"/>
  <c r="F77" i="3"/>
  <c r="F87" i="3" s="1"/>
  <c r="E77" i="3"/>
  <c r="E87" i="3" s="1"/>
  <c r="E90" i="3" s="1"/>
  <c r="F42" i="3"/>
  <c r="F76" i="3"/>
  <c r="F91" i="3" s="1"/>
  <c r="F38" i="3"/>
  <c r="J83" i="1" l="1"/>
  <c r="F60" i="3"/>
  <c r="F63" i="3" s="1"/>
  <c r="F90" i="3"/>
  <c r="F77" i="1"/>
  <c r="K81" i="1"/>
  <c r="J82" i="1" s="1"/>
  <c r="E60" i="3"/>
  <c r="F89" i="3"/>
  <c r="E89" i="3"/>
  <c r="E62" i="3"/>
  <c r="E63" i="3"/>
  <c r="E92" i="3"/>
  <c r="E95" i="3" s="1"/>
  <c r="F92" i="3" l="1"/>
  <c r="F95" i="3" s="1"/>
  <c r="F62" i="3"/>
  <c r="K83" i="1"/>
  <c r="J84" i="1" s="1"/>
  <c r="J77" i="1"/>
  <c r="E94" i="3"/>
  <c r="F94" i="3" l="1"/>
  <c r="F106" i="3"/>
  <c r="F105" i="3"/>
  <c r="E105" i="3"/>
  <c r="E10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Barbu Elena</author>
    <author>Albinaru Malina Elena</author>
  </authors>
  <commentList>
    <comment ref="J81" authorId="0" shapeId="0" xr:uid="{109F62EE-143F-4E83-A0F7-713C2850E509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K81" authorId="0" shapeId="0" xr:uid="{B43C5885-F7D7-42CB-AB82-FFA964FBA98B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N81" authorId="0" shapeId="0" xr:uid="{F8E41CAC-B2BD-48E2-93F3-7B325E2982FE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O81" authorId="0" shapeId="0" xr:uid="{F12E3E6C-7EC4-4E95-BB8D-EFABA7C6FBD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J83" authorId="0" shapeId="0" xr:uid="{0B023FFA-685A-4574-81A1-EB37686B62C6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K83" authorId="0" shapeId="0" xr:uid="{87C36680-36EA-4E0E-830A-A76C5A909326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N83" authorId="0" shapeId="0" xr:uid="{13BDC1D9-7732-4EED-8ED8-307B29A4C838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O83" authorId="0" shapeId="0" xr:uid="{584D6001-74B3-4302-B829-ED693B402A9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E93" authorId="1" shapeId="0" xr:uid="{4FB9D24B-1AE9-4C98-AD42-FF43594A64DF}">
      <text>
        <r>
          <rPr>
            <b/>
            <sz val="9"/>
            <color indexed="81"/>
            <rFont val="Tahoma"/>
            <family val="2"/>
          </rPr>
          <t xml:space="preserve">fara 706 chirii
</t>
        </r>
      </text>
    </comment>
    <comment ref="E97" authorId="1" shapeId="0" xr:uid="{3BD655C1-A373-4D40-B86B-F960EA582F1C}">
      <text>
        <r>
          <rPr>
            <b/>
            <sz val="9"/>
            <color indexed="81"/>
            <rFont val="Tahoma"/>
            <family val="2"/>
          </rPr>
          <t xml:space="preserve">fara clor transferat de la Onesti
</t>
        </r>
      </text>
    </comment>
    <comment ref="E98" authorId="1" shapeId="0" xr:uid="{483540CD-CDDB-4306-BB12-5601C4F0367F}">
      <text>
        <r>
          <rPr>
            <b/>
            <sz val="9"/>
            <color indexed="81"/>
            <rFont val="Tahoma"/>
            <family val="2"/>
          </rPr>
          <t xml:space="preserve">fara clor transferat de la Onesti
</t>
        </r>
      </text>
    </comment>
    <comment ref="E109" authorId="1" shapeId="0" xr:uid="{8F1064A5-62F3-49BF-B821-6C2F2307B889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F162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Albinaru Malina Elena</author>
  </authors>
  <commentList>
    <comment ref="E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fara 706 chirii
</t>
        </r>
      </text>
    </comment>
    <comment ref="F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fara 706</t>
        </r>
      </text>
    </comment>
    <comment ref="E1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1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E2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F2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E3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3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7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sharedStrings.xml><?xml version="1.0" encoding="utf-8"?>
<sst xmlns="http://schemas.openxmlformats.org/spreadsheetml/2006/main" count="834" uniqueCount="530">
  <si>
    <t>Entitatea:  CHIMCOMPLEX SA BORZESTI</t>
  </si>
  <si>
    <t>Adresa: Str. Industriilor Nr.3, Onesti, Jud.Bacau, Tel. 0234302100</t>
  </si>
  <si>
    <t>Activitatea preponderenta (cod si denumire clasa CAEN): 2013--Fabricarea altor produse chimice anorganice, de baza</t>
  </si>
  <si>
    <t>(toate sumele sunt exprimate in lei (“RON”), daca nu este specificat altfel)</t>
  </si>
  <si>
    <t xml:space="preserve">CONFORM  </t>
  </si>
  <si>
    <t xml:space="preserve">             </t>
  </si>
  <si>
    <t>Denumirea elementului</t>
  </si>
  <si>
    <t>Nr.
rd.</t>
  </si>
  <si>
    <t>Sold an curent la:</t>
  </si>
  <si>
    <t>A. ACTIVE IMOBILIZATE</t>
  </si>
  <si>
    <t>I. IMOBILIZARI NECORPORALE</t>
  </si>
  <si>
    <t>01</t>
  </si>
  <si>
    <t xml:space="preserve">II. IMOBILIZARI CORPORALE </t>
  </si>
  <si>
    <t>02</t>
  </si>
  <si>
    <t>03</t>
  </si>
  <si>
    <t xml:space="preserve">            ACTIVE IMOBILIZATE - TOTAL (rd.01+02+03)</t>
  </si>
  <si>
    <t>04</t>
  </si>
  <si>
    <t>B. ACTIVE CIRCULANTE</t>
  </si>
  <si>
    <t xml:space="preserve">I. STOCURI </t>
  </si>
  <si>
    <t>05</t>
  </si>
  <si>
    <t>II. CREANTE</t>
  </si>
  <si>
    <t>06</t>
  </si>
  <si>
    <t>III. INVESTITII PE TERMEN SCURT</t>
  </si>
  <si>
    <t>07</t>
  </si>
  <si>
    <t>IV. CASA SI CONTURI LA BANCI</t>
  </si>
  <si>
    <t>08</t>
  </si>
  <si>
    <t>09</t>
  </si>
  <si>
    <t>C. CHELTUIELI IN AVANS (rd.11+12)</t>
  </si>
  <si>
    <t>10</t>
  </si>
  <si>
    <t xml:space="preserve">   Sume de reluat intr-o perioada de pana la un an</t>
  </si>
  <si>
    <t>11</t>
  </si>
  <si>
    <t xml:space="preserve">   Sume de reluat intr-o perioada mai mare de un an</t>
  </si>
  <si>
    <t>12</t>
  </si>
  <si>
    <t xml:space="preserve">D. DATORII: SUMELE CARE TREBUIE PLATITE INTR-O PERIOADA DE PANA  LA UN AN </t>
  </si>
  <si>
    <t>13</t>
  </si>
  <si>
    <t>14</t>
  </si>
  <si>
    <t>15</t>
  </si>
  <si>
    <t xml:space="preserve">G. DATORII: SUMELE CARE TREBUIE PLATITE INTR-O PERIOADA MAI MARE
 DE UN AN </t>
  </si>
  <si>
    <t>16</t>
  </si>
  <si>
    <t xml:space="preserve">H. PROVIZIOANE </t>
  </si>
  <si>
    <t>17</t>
  </si>
  <si>
    <t>18</t>
  </si>
  <si>
    <t xml:space="preserve"> 1. Subventii pentru investitii (rd.20+21), din care:</t>
  </si>
  <si>
    <t>19</t>
  </si>
  <si>
    <t>Sume de reluat intr-o perioada de pana la un an</t>
  </si>
  <si>
    <t>20</t>
  </si>
  <si>
    <t xml:space="preserve">Sume de reluat intr-o perioada mai mare de un an </t>
  </si>
  <si>
    <t>21</t>
  </si>
  <si>
    <t xml:space="preserve"> 2. Venituri inregistrate in avans (rd.23+24), din care:</t>
  </si>
  <si>
    <t>22</t>
  </si>
  <si>
    <t xml:space="preserve">Sume de reluat intr-o perioada de pana la un an </t>
  </si>
  <si>
    <t>23</t>
  </si>
  <si>
    <t>24</t>
  </si>
  <si>
    <t xml:space="preserve"> 3. Venituri in avans aferente activelor primite prin transfer de la clienti, (rd.26+27):</t>
  </si>
  <si>
    <t>25</t>
  </si>
  <si>
    <t>26</t>
  </si>
  <si>
    <t>Sume de reluat intr-o perioada mai mare de un an</t>
  </si>
  <si>
    <t>27</t>
  </si>
  <si>
    <t>28</t>
  </si>
  <si>
    <t>J. CAPITAL SI REZERVE</t>
  </si>
  <si>
    <t>29</t>
  </si>
  <si>
    <t>30</t>
  </si>
  <si>
    <t>31</t>
  </si>
  <si>
    <t>32</t>
  </si>
  <si>
    <t>33</t>
  </si>
  <si>
    <t>34</t>
  </si>
  <si>
    <t xml:space="preserve">    II. PRIME DE CAPITAL </t>
  </si>
  <si>
    <t>35</t>
  </si>
  <si>
    <t xml:space="preserve">    III. REZERVE DIN REEVALUARE </t>
  </si>
  <si>
    <t>36</t>
  </si>
  <si>
    <t xml:space="preserve">    IV. REZERVE </t>
  </si>
  <si>
    <t>37</t>
  </si>
  <si>
    <t xml:space="preserve">     Actiuni proprii </t>
  </si>
  <si>
    <t>38</t>
  </si>
  <si>
    <t xml:space="preserve">     Castiguri legate de instrumentele de capitaluri proprii </t>
  </si>
  <si>
    <t>39</t>
  </si>
  <si>
    <t xml:space="preserve">     Pierderi legate de instrumentele de capitaluri proprii </t>
  </si>
  <si>
    <t>40</t>
  </si>
  <si>
    <t>41</t>
  </si>
  <si>
    <t>42</t>
  </si>
  <si>
    <t xml:space="preserve"> VI. PROFITUL SAU PIERDEREA LA SFARSITUL PERIOADEI DE RAPORTARE</t>
  </si>
  <si>
    <t xml:space="preserve">                                                                                                                      Sold C </t>
  </si>
  <si>
    <t>43</t>
  </si>
  <si>
    <t xml:space="preserve">                                                                                                                      Sold D </t>
  </si>
  <si>
    <t>44</t>
  </si>
  <si>
    <t xml:space="preserve">     Repartizarea profitului</t>
  </si>
  <si>
    <t>45</t>
  </si>
  <si>
    <t>46</t>
  </si>
  <si>
    <t xml:space="preserve">     Patrimoniul public</t>
  </si>
  <si>
    <t>47</t>
  </si>
  <si>
    <t xml:space="preserve">     Patrimoniul privat </t>
  </si>
  <si>
    <t>48</t>
  </si>
  <si>
    <t>49</t>
  </si>
  <si>
    <t>CONTUL DE PROFIT SI PIERDERE</t>
  </si>
  <si>
    <t>Denumirea indicatorilor</t>
  </si>
  <si>
    <t>Realizari aferente
perioadei de raportare</t>
  </si>
  <si>
    <t>01.01.2022-
31.03.2022</t>
  </si>
  <si>
    <t>PROFITUL SAU PIERDEREA DIN EXPLOATARE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</si>
  <si>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</si>
  <si>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</si>
  <si>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</si>
  <si>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</si>
  <si>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</si>
  <si>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</si>
  <si>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</si>
  <si>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</si>
  <si>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</si>
  <si>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</si>
  <si>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PROFITUL SAU PIERDEREA FINANCIARA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</si>
  <si>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</si>
  <si>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</si>
  <si>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</si>
  <si>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</si>
  <si>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</si>
  <si>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</si>
  <si>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</si>
  <si>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</si>
  <si>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</si>
  <si>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</si>
  <si>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</si>
  <si>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ORDINULUI MINISTRULUI FINANTELOR PUBLICE NR.2844/2016</t>
  </si>
  <si>
    <t>pentru aprobarea reglementărilor contabile în conformitate cu Standardele Internaționale de Raportare Financiară</t>
  </si>
  <si>
    <t>III. ACTIVE BIOLOGICE PRODUCTIVE</t>
  </si>
  <si>
    <t xml:space="preserve">IV. DREPTURI DE UTILIZARE A ACTIVELOR LUATE IN LEASING </t>
  </si>
  <si>
    <t>V. IMOBILIZARI FINANCIARE</t>
  </si>
  <si>
    <t xml:space="preserve">             ACTIVE CIRCULANTE  - TOTAL (rd.07+08+09+10)</t>
  </si>
  <si>
    <t>E. ACTIVE CIRCULANTE NETE-DATORII CURENTE NETE (rd.11+13-15-22-25-28)</t>
  </si>
  <si>
    <t>F. TOTAL ACTIVE MINUS DATORII CURENTE (rd.06+14+16)</t>
  </si>
  <si>
    <t>I. VENITURI IN AVANS rd.21+24+27), din care:, din care:</t>
  </si>
  <si>
    <t xml:space="preserve">                                                                                                                                     Sold D</t>
  </si>
  <si>
    <r>
      <t xml:space="preserve">  VI. REZULTAT REPORTAT PROVENIT DIN ADOPTAREA PENTRU
     PRIMA DATA A IAS 29 (ct.118)  </t>
    </r>
    <r>
      <rPr>
        <sz val="10"/>
        <rFont val="Times New Roman"/>
        <family val="1"/>
      </rPr>
      <t xml:space="preserve">      Sold C</t>
    </r>
  </si>
  <si>
    <t xml:space="preserve">                                                                     Sold D</t>
  </si>
  <si>
    <t xml:space="preserve">    I. CAPITAL  (rd.31+32+33+34+35-36+37-38)</t>
  </si>
  <si>
    <t xml:space="preserve">                                                                                                            Sold D</t>
  </si>
  <si>
    <t xml:space="preserve"> 6. Alte elemente de capitaluri proprii (ct.103)                             Sold C</t>
  </si>
  <si>
    <t xml:space="preserve">                                                                   Sold D</t>
  </si>
  <si>
    <t xml:space="preserve"> 5. Ajustari ale capitalului social/patrimoniul regiei (ct.1028)    Sold C</t>
  </si>
  <si>
    <t xml:space="preserve"> 1. Capital subscris varsat (ct.1012)</t>
  </si>
  <si>
    <t xml:space="preserve"> 2. Capital subscris nevarsat (ct.1011)</t>
  </si>
  <si>
    <t xml:space="preserve"> 3. Capital subscris reprezentand datorii financiare (ct.1027)</t>
  </si>
  <si>
    <t xml:space="preserve"> 4. Patrimoniul regiei (ct.1015)</t>
  </si>
  <si>
    <t xml:space="preserve">    CAPITALURI PROPRII - TOTAL
 ( rd 30+39+40+41-42+43-44+45-46+47-48+49-50-51)</t>
  </si>
  <si>
    <t xml:space="preserve">    CAPITALURI - TOTAL     (rd.52+53+54)  (rd.06+11+12-15-18-19-20)</t>
  </si>
  <si>
    <t>01.01.2023-
31.03.2023</t>
  </si>
  <si>
    <t>1.</t>
  </si>
  <si>
    <t>Cifra de afaceri neta (rd.02+03-04+05)</t>
  </si>
  <si>
    <t xml:space="preserve">    Productia vanduta (ct.701+702+703+704+705+706+708-din ct.6815)</t>
  </si>
  <si>
    <t xml:space="preserve">    Venituri din vanzarea marfurilor (ct.707-din ct.6815)</t>
  </si>
  <si>
    <t xml:space="preserve">    Reduceri comerciale acordate (ct.709)</t>
  </si>
  <si>
    <t>Venituri din subventii de exploatare aferente cifrei de afaceri nete (ct.7411)</t>
  </si>
  <si>
    <t>2.</t>
  </si>
  <si>
    <t>Venituri aferente costului productiei in curs de executie (ct.711+712+713)    -Sold C</t>
  </si>
  <si>
    <t xml:space="preserve">                                                                                                                        -Sold D</t>
  </si>
  <si>
    <t>3.</t>
  </si>
  <si>
    <t>Venituri din productia de imobilizari si investitii imobiliare (rd.09+10)</t>
  </si>
  <si>
    <t>Venituri din productia de imobilizari necorporale si corporale (ct.721+722)</t>
  </si>
  <si>
    <t>Venituri din productia de investitii imobiliare (ct.725)</t>
  </si>
  <si>
    <t>4.</t>
  </si>
  <si>
    <t>Venituri din activele imobilizate (sau grupurile destinate cedarii) detinute
in vederea vanzarii (ct.753) (rd.12+13)</t>
  </si>
  <si>
    <t>Castiguri din evaluarea activelor detinute in vederea vanzarii (ct.7531)</t>
  </si>
  <si>
    <t>Venituri din cedarea activelor detinute in vederea vanzarii (ct.7532)</t>
  </si>
  <si>
    <t>5.</t>
  </si>
  <si>
    <t>Venituri din reevaluarea imobilizarilor (ct.755)</t>
  </si>
  <si>
    <t>6.</t>
  </si>
  <si>
    <t>Venituri din investitii imobiliare (ct.756)</t>
  </si>
  <si>
    <t>7.</t>
  </si>
  <si>
    <t>Venituri din active biologice si produse agricole (ct.757)</t>
  </si>
  <si>
    <t>8.</t>
  </si>
  <si>
    <t>Venituri din subventii de exploatare (ct.7412+7413+7414+7415+7416+7417+7419)</t>
  </si>
  <si>
    <t>9.</t>
  </si>
  <si>
    <t>Alte venituri din exploatare (ct.751+758), din care:</t>
  </si>
  <si>
    <t xml:space="preserve">  -venituri din subventii pentru investitii (ct.7584)</t>
  </si>
  <si>
    <t xml:space="preserve">  -castiguri din cumparari in conditii avantajoase (ct.7587)</t>
  </si>
  <si>
    <t>VENITURI DIN EXPLOATARE - TOTAL
 (rd.01+06-07+08+11+14 la 18)</t>
  </si>
  <si>
    <t>10.</t>
  </si>
  <si>
    <t>a) Cheltuieli cu materiile prime si materialele consumabile (ct.601+602)</t>
  </si>
  <si>
    <t>Alte cheltuieli materiale (ct.603+604+606+608)</t>
  </si>
  <si>
    <t>b) Cheltuieli privind utilitatile  (ct.605)</t>
  </si>
  <si>
    <t>c) Cheltuieli privind marfurile (ct.607)</t>
  </si>
  <si>
    <t>Reduceri comerciale primite (ct.609)</t>
  </si>
  <si>
    <t>11.</t>
  </si>
  <si>
    <t>Cheltuieli cu personalul (rd.28+29), din care:</t>
  </si>
  <si>
    <t xml:space="preserve">   a) Salarii si indemnizatii (ct.641+642+643+644)</t>
  </si>
  <si>
    <t xml:space="preserve">   b) Cheltuieli privind asigurarile si protectia sociala (ct.645+ct.646)</t>
  </si>
  <si>
    <t>12.</t>
  </si>
  <si>
    <t>a) Ajustari de valoare privind  imobilizarile (rd.31+32-33)</t>
  </si>
  <si>
    <t xml:space="preserve">   a.1) Cheltuieli cu amortizarile si ajustarile pentru depreciere
 (ct.6811+6813+6816+6817+din ct.6818)</t>
  </si>
  <si>
    <t xml:space="preserve">   a.2) Cheltuieli cu amortizarea activelor aferente drepturilor de utilizare a
   activelor luate in leasing (ct.685)</t>
  </si>
  <si>
    <t xml:space="preserve">   a.3) Venituri (ct.7813+7816+din ct.7818)</t>
  </si>
  <si>
    <t>b) Ajustari de valoare privind activele circulante (rd.35-36)</t>
  </si>
  <si>
    <t xml:space="preserve">   b.1) Cheltuieli (ct.654+6814+din ct.6818)</t>
  </si>
  <si>
    <t xml:space="preserve">   b.2) Venituri (ct.754+7814+din ct.7818)</t>
  </si>
  <si>
    <t>13.</t>
  </si>
  <si>
    <t>Alte cheltuieli de exploatare (rd.38 la 41+44 la 48), din care:</t>
  </si>
  <si>
    <t>13.1. Cheltuieli privind prestatiile externe
   (ct.611+612+613+614+615+621+622+623+624+625+626+627+628)</t>
  </si>
  <si>
    <t>13.2. Cheltuieli cu alte impozite, taxe si varsaminte asimilate; cheltuieli reprezentand transferuri si contributii datorate in baza unor acte normative speciale (ct.635+6586)</t>
  </si>
  <si>
    <t>13.3. Cheltuieli cu protectia mediului inconjurator (ct.652)</t>
  </si>
  <si>
    <t>13.4. Cheltuieli legate de activele imobilizate (sau grupurile destinate cedarii)
detinute in vederea vanzarii (ct.653) (rd.42+43)</t>
  </si>
  <si>
    <t>Pierderi din evaluarea activelor detinute in vederea vanzarii (ct.6531)</t>
  </si>
  <si>
    <t>Cheltuieli cu cedarea activelor detinute in vederea vanzarii (ct.6532)</t>
  </si>
  <si>
    <t>13.5. Cheltuieli din reevaluarea imobilizarilor corporale (ct.655)</t>
  </si>
  <si>
    <t>13.6. Cheltuieli privind investitiile imobiliare (ct.656)</t>
  </si>
  <si>
    <t>13.7. Cheltuieli privind activele biologice (ct.657)</t>
  </si>
  <si>
    <t>13.8. Cheltuieli privind calamitatile si alte evenimente similare (ct.6587)</t>
  </si>
  <si>
    <t>13.9. Alte cheltuieli (ct.651+6581+6582+6583+6584+6585+6588)</t>
  </si>
  <si>
    <t>Ajustari privind provizioanele (rd.50-51)</t>
  </si>
  <si>
    <t xml:space="preserve">    - Cheltuieli (ct.6812)</t>
  </si>
  <si>
    <t xml:space="preserve">    - Venituri (ct.7812)</t>
  </si>
  <si>
    <t>CHELTUIELI DE EXPLOATARE - TOTAL (rd.22 la 25-26+27+30+34+37+49)</t>
  </si>
  <si>
    <t xml:space="preserve">       - Profit (rd.21-52)</t>
  </si>
  <si>
    <t xml:space="preserve">       - Pierdere (rd.52-21)</t>
  </si>
  <si>
    <t>14.</t>
  </si>
  <si>
    <t>Venituri din actiuni detinute la filiale (ct.7611)</t>
  </si>
  <si>
    <t>15.</t>
  </si>
  <si>
    <t>Venituri din actiuni detinute la entitati asociate (ct.7612)</t>
  </si>
  <si>
    <t>16.</t>
  </si>
  <si>
    <t>Venituri din actiuni detinute la entitati asociate si entitati controlate in comun (ct.7613)</t>
  </si>
  <si>
    <t>17.</t>
  </si>
  <si>
    <t>Venituri din operatiuni cu titluri si alte instrumente financiare (ct.762)</t>
  </si>
  <si>
    <t>18.</t>
  </si>
  <si>
    <t>Venituri din operatiuni cu instrumente derivate (ct.763)</t>
  </si>
  <si>
    <t>19.</t>
  </si>
  <si>
    <t>Venituri din diferente de curs valutar (ct.765)</t>
  </si>
  <si>
    <t>20.</t>
  </si>
  <si>
    <t>Venituri din dobanzi (ct.766)</t>
  </si>
  <si>
    <t xml:space="preserve">       -din care, veniturile obtinute de la entitatile din grup</t>
  </si>
  <si>
    <t>21.</t>
  </si>
  <si>
    <t>Venituri din subventii de exploatare pentru dobanda datorata (ct.7418)</t>
  </si>
  <si>
    <t>22.</t>
  </si>
  <si>
    <t>Venituri din investitii financiare pe termen scurt (ct.7617)</t>
  </si>
  <si>
    <t>23.</t>
  </si>
  <si>
    <t>Venituri din amanarea incasarii peste termenele normale de creditare (ct.7681)</t>
  </si>
  <si>
    <t>24.</t>
  </si>
  <si>
    <t>Alte venituri financiare (ct.7615+764+767+7688)</t>
  </si>
  <si>
    <t>VENITURI FINANCIARE - TOTAL (rd.55 la 61 + 63 la 66)</t>
  </si>
  <si>
    <t>25.</t>
  </si>
  <si>
    <t>Ajustari de valoare privind imobilizarile financiare si investitiile financiare
 detinute ca active circulante (rd.69-70)</t>
  </si>
  <si>
    <t xml:space="preserve">   - Cheltuieli (ct.686)</t>
  </si>
  <si>
    <t xml:space="preserve">   - Venituri (ct.786)</t>
  </si>
  <si>
    <t>26.</t>
  </si>
  <si>
    <t>Cheltuieli privind operatiunile cu titluri si alte instrumente financiare (ct.661)</t>
  </si>
  <si>
    <t>71</t>
  </si>
  <si>
    <t>27.</t>
  </si>
  <si>
    <t>Cheltuieli privind operatiunile cu instrumente derivate (ct.662)</t>
  </si>
  <si>
    <t>72</t>
  </si>
  <si>
    <t>28.</t>
  </si>
  <si>
    <t>Cheltuieli privind dobanzile (ct.666)</t>
  </si>
  <si>
    <t>73</t>
  </si>
  <si>
    <t xml:space="preserve">       -din care, cheltuielile in relatia cu entitatile din grup</t>
  </si>
  <si>
    <t>74</t>
  </si>
  <si>
    <t>29.</t>
  </si>
  <si>
    <t>Cheltuieli cu amanarea platii peste termenele normale de creditare (ct.6681)</t>
  </si>
  <si>
    <t>75</t>
  </si>
  <si>
    <t>30.</t>
  </si>
  <si>
    <t>Cheltuieli privind dobanzile aferente contractelor de leasing (ct.6685)</t>
  </si>
  <si>
    <t>76</t>
  </si>
  <si>
    <t>31.</t>
  </si>
  <si>
    <t>Alte cheltuieli financiare (ct.663+664+665+667+6682+6688)</t>
  </si>
  <si>
    <t>77</t>
  </si>
  <si>
    <t>CHELTUIELI FINANCIARE - TOTAL (rd.68+71+72+73+75+76+77)</t>
  </si>
  <si>
    <t xml:space="preserve"> - Profit (rd.67-78)</t>
  </si>
  <si>
    <t>78</t>
  </si>
  <si>
    <t xml:space="preserve"> - Pierdere (rd.78-67)</t>
  </si>
  <si>
    <t>79</t>
  </si>
  <si>
    <t>VENITURI TOTALE  (rd.21+67)</t>
  </si>
  <si>
    <t>80</t>
  </si>
  <si>
    <t>CHELTUIELI TOTALE  (rd.52+78)</t>
  </si>
  <si>
    <t>81</t>
  </si>
  <si>
    <t>PROFITUL SAU PIERDEREA BRUT(A):</t>
  </si>
  <si>
    <t xml:space="preserve"> - Profit ( rd.81-82)</t>
  </si>
  <si>
    <t>82</t>
  </si>
  <si>
    <t xml:space="preserve"> - Pierdere (rd.82-81)</t>
  </si>
  <si>
    <t>83</t>
  </si>
  <si>
    <t>32.</t>
  </si>
  <si>
    <t>Impozitul pe profit curent (ct.691)</t>
  </si>
  <si>
    <t>85</t>
  </si>
  <si>
    <t>33.</t>
  </si>
  <si>
    <t>Impozitul pe profit amanat (ct.692)</t>
  </si>
  <si>
    <t>86</t>
  </si>
  <si>
    <t>34.</t>
  </si>
  <si>
    <t>Venituri din impozitul pe profit amanat (ct.792)</t>
  </si>
  <si>
    <t>87</t>
  </si>
  <si>
    <t>35.</t>
  </si>
  <si>
    <t>Cheltuieli cu impozitul pe profit, determinate de incertitudinile legate de 
tratamente fiscale (ct.693)</t>
  </si>
  <si>
    <t>88</t>
  </si>
  <si>
    <t>36.</t>
  </si>
  <si>
    <t>Cheltuieli cu impozitul pe profit rezultat din decontarile in cadrul grupului fiscal in domeniul impozitului pe profit (ct.694)</t>
  </si>
  <si>
    <t>89</t>
  </si>
  <si>
    <t>37.</t>
  </si>
  <si>
    <t>Venituri din impozitul pe profit rezultat din decontarile in cadrul grupului fiscal in domeniul impozitului pe profit (ct.794)</t>
  </si>
  <si>
    <t>90</t>
  </si>
  <si>
    <t>38.</t>
  </si>
  <si>
    <t>Impozitul specific unor activitati (ct.695)</t>
  </si>
  <si>
    <t>91</t>
  </si>
  <si>
    <t>39.</t>
  </si>
  <si>
    <t>Alte impozite neprezentate la elementele de mai sus (ct.698)</t>
  </si>
  <si>
    <t>92</t>
  </si>
  <si>
    <t>PROFITUL SAU PIERDEREA NET(A) A PERIOADEI DE RAPORTARE:</t>
  </si>
  <si>
    <t xml:space="preserve"> - Profit (rd.83-85-86+87-88-89+90-91-92)</t>
  </si>
  <si>
    <t xml:space="preserve"> - Pierdere (rd.84+85+86-87+88+89-90+91+92); (rd.85+86+88+89+91+92-83-87-90)</t>
  </si>
  <si>
    <t>Cod 20</t>
  </si>
  <si>
    <t>lei</t>
  </si>
  <si>
    <t>A</t>
  </si>
  <si>
    <t>B</t>
  </si>
  <si>
    <t>`</t>
  </si>
  <si>
    <t xml:space="preserve">    a.3) Alte cheltuieli (ct.6813+6816+6817+din ct.6818)</t>
  </si>
  <si>
    <t>13.8.1. Pierderi din evaluarea activelor detinute in vederea vanzarii (ct.6531)</t>
  </si>
  <si>
    <t>13.8.2. Cheltuieli cu cedarea activelor detinute in vederea vanzarii (ct.6532)</t>
  </si>
  <si>
    <t>13.10. Cheltuieli privind investitiile imobiliare (ct.656)</t>
  </si>
  <si>
    <t>13.11. Cheltuieli privind activele biologice (ct.657)</t>
  </si>
  <si>
    <t>13.12. Cheltuieli privind calamitatile si alte evenimente similare (ct.6587)</t>
  </si>
  <si>
    <t>13.13. Alte cheltuieli (ct.651+6581+6582+6583+6584+6585+6588)</t>
  </si>
  <si>
    <t>Ajustari privind provizioanele (rd.58-59)</t>
  </si>
  <si>
    <t xml:space="preserve"> -din care, cheltuieli in relatia cu entitatile afiliate</t>
  </si>
  <si>
    <t>84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</si>
  <si>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</si>
  <si>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</si>
  <si>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</si>
  <si>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</si>
  <si>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</si>
  <si>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</si>
  <si>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</si>
  <si>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</si>
  <si>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</si>
  <si>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</si>
  <si>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Total capitaluri proprii și datorii</t>
  </si>
  <si>
    <t xml:space="preserve">Corelatii </t>
  </si>
  <si>
    <t>Entity:  CHIMCOMPLEX SA BORZESTI</t>
  </si>
  <si>
    <t>Address: Str. Industriilor Nr.3, Onesti, Jud.Bacau, Tel. 0234302100</t>
  </si>
  <si>
    <t>Trade register number: J04/493/1991 Unique registration code: 960322</t>
  </si>
  <si>
    <t>Predominant activity (NACE code and class name): 2013--Manufacture of other basic inorganic chemicals</t>
  </si>
  <si>
    <t>(all amounts are given in lei ("RON"), unless otherwise specified)</t>
  </si>
  <si>
    <t>INDIVIDUAL STATEMENT OF FINANCIAL POSITION</t>
  </si>
  <si>
    <t>Assets</t>
  </si>
  <si>
    <t>Non-current assets</t>
  </si>
  <si>
    <t>Property, plant and equipment</t>
  </si>
  <si>
    <t>Right of use asset</t>
  </si>
  <si>
    <t>Investment property</t>
  </si>
  <si>
    <t>Other intangible assets</t>
  </si>
  <si>
    <t>Investments</t>
  </si>
  <si>
    <t>Other long term assets</t>
  </si>
  <si>
    <t>Current assets</t>
  </si>
  <si>
    <t>Inventories</t>
  </si>
  <si>
    <t>Trade and other receivables</t>
  </si>
  <si>
    <t>Short term loans granted</t>
  </si>
  <si>
    <t>Cash and bank balances</t>
  </si>
  <si>
    <t>Total current assets</t>
  </si>
  <si>
    <t>Total assets</t>
  </si>
  <si>
    <t>Equity and liabilities</t>
  </si>
  <si>
    <t>Capital and reserves</t>
  </si>
  <si>
    <t>Issued capital</t>
  </si>
  <si>
    <t>Own shares</t>
  </si>
  <si>
    <t>Share premium</t>
  </si>
  <si>
    <t>Legal Reserves</t>
  </si>
  <si>
    <t>Retained earnings</t>
  </si>
  <si>
    <t>Revaluation reserve</t>
  </si>
  <si>
    <t>Non-controlling interest</t>
  </si>
  <si>
    <t xml:space="preserve">Equity attributable to owners </t>
  </si>
  <si>
    <t>Total equity</t>
  </si>
  <si>
    <t>Liabilities</t>
  </si>
  <si>
    <t>Non-current liabilities</t>
  </si>
  <si>
    <t>Subsidies - LT</t>
  </si>
  <si>
    <t>Finance lease liabilities - LT</t>
  </si>
  <si>
    <t>Provisions - LT</t>
  </si>
  <si>
    <t>Retirment benefit obligation - LT</t>
  </si>
  <si>
    <t>Deferred tax liabilities</t>
  </si>
  <si>
    <t>Long term loans</t>
  </si>
  <si>
    <t>Other payables - LT</t>
  </si>
  <si>
    <t>Total non-current liabilities</t>
  </si>
  <si>
    <t>Current liabilities</t>
  </si>
  <si>
    <t>Subsidies</t>
  </si>
  <si>
    <t>Trade and other payables</t>
  </si>
  <si>
    <t>Finance lease liabilities</t>
  </si>
  <si>
    <t>Current corporate income tax liabilities</t>
  </si>
  <si>
    <t>Retirement benefit obligation</t>
  </si>
  <si>
    <t>Provisions</t>
  </si>
  <si>
    <t>Short term loans</t>
  </si>
  <si>
    <t>Total current liabilities</t>
  </si>
  <si>
    <t>Total liabilities</t>
  </si>
  <si>
    <t>Total equity and liabilities</t>
  </si>
  <si>
    <t>INDIVIDUAL STATEMENT OF COMPREHENSIVE INCOME</t>
  </si>
  <si>
    <t>Standalone</t>
  </si>
  <si>
    <t>Description</t>
  </si>
  <si>
    <t>Revenue</t>
  </si>
  <si>
    <t>Investment income</t>
  </si>
  <si>
    <t>Other gains and (losses)</t>
  </si>
  <si>
    <t>Negative goodwill</t>
  </si>
  <si>
    <t>Cost of commodities sold</t>
  </si>
  <si>
    <t>Changes in inventories of finished goods and raw materials</t>
  </si>
  <si>
    <t>Raw materials and consumables used</t>
  </si>
  <si>
    <t>Employees benefits expenses</t>
  </si>
  <si>
    <t>Depreciation and amortisation expenses</t>
  </si>
  <si>
    <t>Distribution costs</t>
  </si>
  <si>
    <t>Water and energy expenses</t>
  </si>
  <si>
    <t>Consulting expenses</t>
  </si>
  <si>
    <t>Other third party services</t>
  </si>
  <si>
    <t>Maintenance and repair expenses</t>
  </si>
  <si>
    <t>Other revenue</t>
  </si>
  <si>
    <t xml:space="preserve">Revaluation of property, plant and equipment </t>
  </si>
  <si>
    <t xml:space="preserve">Impairment of property, plant and equipment </t>
  </si>
  <si>
    <t>Other expenses</t>
  </si>
  <si>
    <t>Finance costs</t>
  </si>
  <si>
    <t>Out of which related to leasing contracts</t>
  </si>
  <si>
    <t>Profit/ (Loss) before tax</t>
  </si>
  <si>
    <t>Income tax expense</t>
  </si>
  <si>
    <t>Deferred tax</t>
  </si>
  <si>
    <t>TAX Expenses</t>
  </si>
  <si>
    <t>Profit/ (Loss) for the year</t>
  </si>
  <si>
    <t>CASH FLOW STATEMENT</t>
  </si>
  <si>
    <t>Cash flows from operating activities</t>
  </si>
  <si>
    <t>Adjustments for:</t>
  </si>
  <si>
    <t>Interest expense</t>
  </si>
  <si>
    <t>Impairment (revenues)/expenses of investments</t>
  </si>
  <si>
    <t>Impairment (revenues)/expenses of non-current assets</t>
  </si>
  <si>
    <t>Interest revenue</t>
  </si>
  <si>
    <t>(Gain)/Loss on disposal of non-current assets</t>
  </si>
  <si>
    <t>Depreciation and amortization</t>
  </si>
  <si>
    <t>Expenses with remuneration in equity instruments</t>
  </si>
  <si>
    <t>Surplus from acquisition of Sistemplast</t>
  </si>
  <si>
    <t>Movements in working capital:</t>
  </si>
  <si>
    <t>(Increase)/Decrease in inventory</t>
  </si>
  <si>
    <t>(Increase)/Decrease in trade and other receivables</t>
  </si>
  <si>
    <t>Increase/(Decrease) in trade and other liabilities</t>
  </si>
  <si>
    <t>Subsidy received for electricity costs</t>
  </si>
  <si>
    <t>Subsidy received for investments</t>
  </si>
  <si>
    <t>Cash generated from operations</t>
  </si>
  <si>
    <t xml:space="preserve">Interest paid </t>
  </si>
  <si>
    <t>Net cash generated by/(used in) operating activities</t>
  </si>
  <si>
    <t>Cash flows from investing activities</t>
  </si>
  <si>
    <t>Interest received</t>
  </si>
  <si>
    <t>Proceeds from sale of non-current assets</t>
  </si>
  <si>
    <t>Net proceeds from disposal of financial assets</t>
  </si>
  <si>
    <t>Acquisition of non-current assets</t>
  </si>
  <si>
    <t>Investment in share capital</t>
  </si>
  <si>
    <t>Net cash (used in)/generated by investing activities</t>
  </si>
  <si>
    <t>Cash flows from financing activities</t>
  </si>
  <si>
    <t>Withdraw loan</t>
  </si>
  <si>
    <t>Financial lease repayments</t>
  </si>
  <si>
    <t>Dividends paid</t>
  </si>
  <si>
    <t>Repayment of borrowings</t>
  </si>
  <si>
    <t>Purchase of own shares</t>
  </si>
  <si>
    <t>Net cash (used in)/generated by financing activities</t>
  </si>
  <si>
    <t>Net increase/(decrease) in cash and cash equivalents</t>
  </si>
  <si>
    <t>Cash and cash equivalents at the beginning of the year</t>
  </si>
  <si>
    <t>Effects of exchange rate changes on the balance of cash held in foreign currencies Gain / (Loss)</t>
  </si>
  <si>
    <t>Cash and cash equivalents at the end of the year</t>
  </si>
  <si>
    <t>Period ended
Dec 31, 2024</t>
  </si>
  <si>
    <t>Period ended
Dec 31, 2023</t>
  </si>
  <si>
    <t>Impairment on PPE - netted off</t>
  </si>
  <si>
    <t>Subsidy for the compensation of electric energy cost</t>
  </si>
  <si>
    <t>Adjustment of cost of investment in A6</t>
  </si>
  <si>
    <t>Proceeds from guarantee received from Oltchim</t>
  </si>
  <si>
    <t>Loans provided to group entities</t>
  </si>
  <si>
    <t>Payments for participation in CRC Worldtrade</t>
  </si>
  <si>
    <t>Payments for participation in Logiserv</t>
  </si>
  <si>
    <t>Fluxuri de trezorerie din activități de exploatare:</t>
  </si>
  <si>
    <t>Ajustări pentru elemente non-monetare:</t>
  </si>
  <si>
    <t>Cheltuieli cu dobânzile</t>
  </si>
  <si>
    <t>Pierdere/(câștig) din deprecierea investițiilor</t>
  </si>
  <si>
    <t>Pierdere/(câștig) din deprecierea imobilizărilor corporale</t>
  </si>
  <si>
    <t>Venituri din dobânzi</t>
  </si>
  <si>
    <t>Pierdere/(câștig) din cedarea activelor imobilizate</t>
  </si>
  <si>
    <t>Pierdere/(câștig) din provizioane</t>
  </si>
  <si>
    <t>Pierdere/(câștig) din diferențele de curs valutar</t>
  </si>
  <si>
    <t>Pierderea/(câștigul) din deprecierea stocurilor</t>
  </si>
  <si>
    <t>Amortizare</t>
  </si>
  <si>
    <t>Pierderea/(câștigul) din deprecierea creanțelor comerciale</t>
  </si>
  <si>
    <t>Cheltuieli cu remunerarea in instrumente de capitaluri proprii</t>
  </si>
  <si>
    <t>Venituri din subvenții</t>
  </si>
  <si>
    <t>Mișcări ale capitalului circulant:</t>
  </si>
  <si>
    <t>Scăderi/(creșteri) ale stocurilor</t>
  </si>
  <si>
    <t>Scăderi/(creșteri) ale creanțelor comerciale și ale altor creanțe</t>
  </si>
  <si>
    <t>Creșteri/ (scăderi) ale datoriilor comerciale și ale altor datorii</t>
  </si>
  <si>
    <t>Numerar generat de activitățile de exploatare</t>
  </si>
  <si>
    <t>Dobândă plătită</t>
  </si>
  <si>
    <t>Impozit pe profit plătit</t>
  </si>
  <si>
    <t>Numerar net generat de/(utilizat în) activitățile de exploatare</t>
  </si>
  <si>
    <t>Fluxuri de trezorerie din activități de investiții:</t>
  </si>
  <si>
    <t>Numerar net utilizat în activitati  de investii</t>
  </si>
  <si>
    <t>Fluxuri de trezorerie din activități de finanțare:</t>
  </si>
  <si>
    <t>Încasări din împrumuturi</t>
  </si>
  <si>
    <t>Rambursarea datoriilor de leasing</t>
  </si>
  <si>
    <t>Dividende plătite</t>
  </si>
  <si>
    <t>Rambursarea împrumuturilor</t>
  </si>
  <si>
    <t>Achiziția de acțiuni proprii</t>
  </si>
  <si>
    <t>Numerar net (utilizat în)/generat de activități de finanțare</t>
  </si>
  <si>
    <t>(Scădere) / creștere netă a numerarului și echivalentelor de numerar</t>
  </si>
  <si>
    <t>Numerar și echivalente de numerar la începutul anului</t>
  </si>
  <si>
    <t xml:space="preserve">Efectele modificărilor cursului de schimb valutar asupra soldului numerarului deținut în valută </t>
  </si>
  <si>
    <t>Numerar și echivalente de numerar la sfârșitul anului</t>
  </si>
  <si>
    <t>01.01.2023-
31.12.2023</t>
  </si>
  <si>
    <t>01.01.2024-
31.12.2024</t>
  </si>
  <si>
    <t>Alte cheltuieli de exploatare (rd.39+40+41+43+45+47+48+49+52 la 56), din care:</t>
  </si>
  <si>
    <t>13.2. Cheltuieli cu redeventele, locatiile de gestiune si chiriile (ct.612)</t>
  </si>
  <si>
    <t>13.3. Cheltuieli aferente drepturilor de proprietate intelectuala (ct.616)</t>
  </si>
  <si>
    <t>13.4. Cheltuieli de management (ct.617)</t>
  </si>
  <si>
    <t>13.5. Cheltuieli de consultanta (ct.618)</t>
  </si>
  <si>
    <t>13.6. Cheltuieli cu alte impozite, taxe si varsaminte asimilate; cheltuieli reprezentand transferuri si contributii datorate in baza unor acte normative speciale (ct.635+6586)</t>
  </si>
  <si>
    <t>13.7. Cheltuieli cu protectia mediului inconjurator (ct.652)</t>
  </si>
  <si>
    <t>13.8. Cheltuieli legate de activele imobilizate (sau grupurile destinate cedarii)
detinute in vederea vanzarii (ct.653) (rd.42+43)</t>
  </si>
  <si>
    <t>13.9. Cheltuieli din reevaluarea imobilizarilor (ct.655)</t>
  </si>
  <si>
    <t>Deferred TAX asset</t>
  </si>
  <si>
    <t>Share of profit of equity-accounted investees</t>
  </si>
  <si>
    <t>Numar din registrul comertului: J2018000854383  
 Cod unic de inregistrare: 960322</t>
  </si>
  <si>
    <t xml:space="preserve">BILANT </t>
  </si>
  <si>
    <t>la data de 31.12.2025</t>
  </si>
  <si>
    <t>01.01.2025-
31.12.2025</t>
  </si>
  <si>
    <t>b) Ajustari de valoare privind activele circulante (rd.36-37)</t>
  </si>
  <si>
    <t>Period ended
Dec 31, 2025</t>
  </si>
  <si>
    <t>Datorii neperformante anulate</t>
  </si>
  <si>
    <t>on 31.12.2025</t>
  </si>
  <si>
    <t>Bad debts written off</t>
  </si>
  <si>
    <t>Loans reimbursed by related parties</t>
  </si>
  <si>
    <t>Loans received from related parties</t>
  </si>
  <si>
    <t>Payments for participation in affiliates</t>
  </si>
  <si>
    <t>Net proceeds from sales and lease back agreement</t>
  </si>
  <si>
    <t>Share capital increase</t>
  </si>
  <si>
    <t>-</t>
  </si>
  <si>
    <t>Profit (Pierdere) înainte de impozitare</t>
  </si>
  <si>
    <t>Câștig (Pierdere) din reevaluarea imobilizărilor</t>
  </si>
  <si>
    <t>Profit/(Loss) for the year before tax</t>
  </si>
  <si>
    <t>(Gain)/Loss from provisions</t>
  </si>
  <si>
    <t>(Gain)/Loss from revaluation</t>
  </si>
  <si>
    <t>(Gain)/Loss from FOREX</t>
  </si>
  <si>
    <t>(Gain)/Loss from impairment of inventories</t>
  </si>
  <si>
    <t>(Gain)/Loss from impairment of trade receivables and other assets</t>
  </si>
  <si>
    <t>Income from subsidies</t>
  </si>
  <si>
    <r>
      <t xml:space="preserve">SITUATIA ACTIVELOR, DATORIILOR SI CAPITALURILOR PROPRII
</t>
    </r>
    <r>
      <rPr>
        <sz val="10"/>
        <rFont val="Times New Roman"/>
        <family val="1"/>
      </rPr>
      <t>la data de 31.12.2025</t>
    </r>
  </si>
  <si>
    <t xml:space="preserve">   V. REZULTAT REPORTAT, CU EXCEPTIA REZULTATULUI REPORTAT 
     PROVENIT DIN ADOPTAREA PENTRU PRIMA DATA A IAS 29 (ct.117) Sold C</t>
  </si>
  <si>
    <t>Fluxuri de trezorerie din activități de exploatare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</si>
</sst>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d\-mmm\-yy;@"/>
    <numFmt numFmtId="168" formatCode="d\-mmm\-yyyy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0"/>
      <color theme="0"/>
      <name val="Times New Roman"/>
      <family val="1"/>
    </font>
    <font>
      <sz val="11"/>
      <color rgb="FF0070C0"/>
      <name val="Times New Roman"/>
      <family val="1"/>
    </font>
    <font>
      <sz val="10"/>
      <color rgb="FFFF0000"/>
      <name val="Times New Roman"/>
      <family val="1"/>
    </font>
    <font>
      <sz val="9"/>
      <color indexed="81"/>
      <name val="Tahoma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u val="singleAccounting"/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i/>
      <sz val="10"/>
      <name val="Arial"/>
      <family val="2"/>
    </font>
    <font>
      <b/>
      <i/>
      <sz val="10"/>
      <name val="Times New Roman"/>
      <family val="1"/>
    </font>
    <font>
      <b/>
      <sz val="11"/>
      <color rgb="FF0070C0"/>
      <name val="Arial"/>
      <family val="2"/>
    </font>
    <font>
      <b/>
      <sz val="12"/>
      <color rgb="FF0070C0"/>
      <name val="Arial"/>
      <family val="2"/>
    </font>
    <font>
      <i/>
      <sz val="8"/>
      <color rgb="FF0070C0"/>
      <name val="Arial"/>
      <family val="2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0"/>
      <color theme="4"/>
      <name val="Times New Roman"/>
      <family val="1"/>
    </font>
    <font>
      <sz val="10"/>
      <color theme="4"/>
      <name val="Times New Roman"/>
      <family val="1"/>
    </font>
    <font>
      <sz val="10"/>
      <color rgb="FF0070C0"/>
      <name val="Times New Roman"/>
      <family val="1"/>
    </font>
    <font>
      <b/>
      <sz val="10"/>
      <color rgb="FF0070C0"/>
      <name val="Times New Roman"/>
      <family val="1"/>
    </font>
    <font>
      <b/>
      <sz val="10"/>
      <color theme="0"/>
      <name val="Times New Roman"/>
      <family val="1"/>
    </font>
    <font>
      <i/>
      <sz val="10"/>
      <name val="Times New Roman"/>
      <family val="1"/>
    </font>
    <font>
      <sz val="10"/>
      <color theme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3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2" applyFont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4" fontId="10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3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14" fontId="4" fillId="2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5" borderId="2" xfId="2" applyNumberFormat="1" applyFont="1" applyFill="1" applyBorder="1" applyAlignment="1">
      <alignment vertical="center"/>
    </xf>
    <xf numFmtId="0" fontId="3" fillId="5" borderId="3" xfId="2" applyFont="1" applyFill="1" applyBorder="1" applyAlignment="1">
      <alignment vertical="center" wrapText="1"/>
    </xf>
    <xf numFmtId="49" fontId="3" fillId="5" borderId="2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 wrapText="1"/>
    </xf>
    <xf numFmtId="49" fontId="3" fillId="2" borderId="2" xfId="2" applyNumberFormat="1" applyFont="1" applyFill="1" applyBorder="1" applyAlignment="1">
      <alignment horizontal="center" vertical="center"/>
    </xf>
    <xf numFmtId="3" fontId="11" fillId="2" borderId="4" xfId="2" applyNumberFormat="1" applyFont="1" applyFill="1" applyBorder="1" applyAlignment="1">
      <alignment vertical="center"/>
    </xf>
    <xf numFmtId="3" fontId="11" fillId="0" borderId="4" xfId="2" applyNumberFormat="1" applyFont="1" applyBorder="1" applyAlignment="1">
      <alignment vertical="center"/>
    </xf>
    <xf numFmtId="0" fontId="3" fillId="2" borderId="2" xfId="2" applyFont="1" applyFill="1" applyBorder="1" applyAlignment="1">
      <alignment horizontal="left" vertical="center" wrapText="1"/>
    </xf>
    <xf numFmtId="3" fontId="5" fillId="2" borderId="4" xfId="2" applyNumberFormat="1" applyFont="1" applyFill="1" applyBorder="1" applyAlignment="1">
      <alignment vertical="center"/>
    </xf>
    <xf numFmtId="0" fontId="3" fillId="2" borderId="2" xfId="2" applyFont="1" applyFill="1" applyBorder="1" applyAlignment="1">
      <alignment horizontal="left" vertical="center" wrapText="1" indent="1"/>
    </xf>
    <xf numFmtId="0" fontId="3" fillId="3" borderId="2" xfId="2" applyFont="1" applyFill="1" applyBorder="1" applyAlignment="1">
      <alignment horizontal="center" vertical="top"/>
    </xf>
    <xf numFmtId="3" fontId="5" fillId="6" borderId="4" xfId="2" applyNumberFormat="1" applyFont="1" applyFill="1" applyBorder="1" applyAlignment="1">
      <alignment vertical="center"/>
    </xf>
    <xf numFmtId="3" fontId="5" fillId="5" borderId="4" xfId="2" applyNumberFormat="1" applyFont="1" applyFill="1" applyBorder="1" applyAlignment="1">
      <alignment vertical="center"/>
    </xf>
    <xf numFmtId="0" fontId="3" fillId="3" borderId="2" xfId="2" applyFont="1" applyFill="1" applyBorder="1" applyAlignment="1">
      <alignment vertical="center" wrapText="1"/>
    </xf>
    <xf numFmtId="49" fontId="3" fillId="3" borderId="2" xfId="2" applyNumberFormat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left" vertical="center" wrapText="1"/>
    </xf>
    <xf numFmtId="3" fontId="5" fillId="3" borderId="4" xfId="2" applyNumberFormat="1" applyFont="1" applyFill="1" applyBorder="1" applyAlignment="1">
      <alignment vertical="center"/>
    </xf>
    <xf numFmtId="0" fontId="3" fillId="0" borderId="2" xfId="2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center" vertical="center"/>
    </xf>
    <xf numFmtId="3" fontId="5" fillId="0" borderId="4" xfId="2" applyNumberFormat="1" applyFont="1" applyBorder="1" applyAlignment="1">
      <alignment vertical="center"/>
    </xf>
    <xf numFmtId="3" fontId="5" fillId="3" borderId="2" xfId="2" applyNumberFormat="1" applyFont="1" applyFill="1" applyBorder="1" applyAlignment="1">
      <alignment horizontal="right" vertical="center"/>
    </xf>
    <xf numFmtId="0" fontId="3" fillId="3" borderId="2" xfId="2" applyFont="1" applyFill="1" applyBorder="1" applyAlignment="1">
      <alignment horizontal="left" vertical="center" wrapText="1" indent="2"/>
    </xf>
    <xf numFmtId="0" fontId="3" fillId="5" borderId="2" xfId="2" applyFont="1" applyFill="1" applyBorder="1" applyAlignment="1">
      <alignment horizontal="left" vertical="center" wrapText="1"/>
    </xf>
    <xf numFmtId="3" fontId="5" fillId="6" borderId="4" xfId="3" applyNumberFormat="1" applyFont="1" applyFill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top"/>
    </xf>
    <xf numFmtId="0" fontId="3" fillId="5" borderId="2" xfId="2" applyFont="1" applyFill="1" applyBorder="1" applyAlignment="1">
      <alignment horizontal="left" vertical="center" wrapText="1" indent="2"/>
    </xf>
    <xf numFmtId="0" fontId="12" fillId="0" borderId="0" xfId="0" applyFont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3" fontId="5" fillId="7" borderId="2" xfId="2" applyNumberFormat="1" applyFont="1" applyFill="1" applyBorder="1" applyAlignment="1">
      <alignment vertical="center"/>
    </xf>
    <xf numFmtId="3" fontId="5" fillId="7" borderId="4" xfId="2" applyNumberFormat="1" applyFont="1" applyFill="1" applyBorder="1" applyAlignment="1">
      <alignment vertical="center"/>
    </xf>
    <xf numFmtId="3" fontId="8" fillId="5" borderId="4" xfId="2" applyNumberFormat="1" applyFont="1" applyFill="1" applyBorder="1" applyAlignment="1">
      <alignment vertical="center"/>
    </xf>
    <xf numFmtId="0" fontId="3" fillId="0" borderId="0" xfId="0" applyFont="1"/>
    <xf numFmtId="3" fontId="3" fillId="0" borderId="0" xfId="0" applyNumberFormat="1" applyFont="1"/>
    <xf numFmtId="0" fontId="4" fillId="8" borderId="2" xfId="2" applyFont="1" applyFill="1" applyBorder="1" applyAlignment="1">
      <alignment horizontal="left" vertical="top" wrapText="1" indent="2"/>
    </xf>
    <xf numFmtId="0" fontId="4" fillId="8" borderId="2" xfId="2" applyFont="1" applyFill="1" applyBorder="1" applyAlignment="1">
      <alignment horizontal="center" vertical="center"/>
    </xf>
    <xf numFmtId="3" fontId="4" fillId="8" borderId="2" xfId="2" applyNumberFormat="1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top"/>
    </xf>
    <xf numFmtId="0" fontId="3" fillId="3" borderId="2" xfId="2" applyFont="1" applyFill="1" applyBorder="1" applyAlignment="1">
      <alignment horizontal="left" vertical="center" wrapText="1" indent="3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Alignment="1">
      <alignment horizontal="left" vertical="top" wrapText="1"/>
    </xf>
    <xf numFmtId="166" fontId="2" fillId="3" borderId="0" xfId="4" applyNumberFormat="1" applyFont="1" applyFill="1"/>
    <xf numFmtId="166" fontId="0" fillId="0" borderId="0" xfId="4" applyNumberFormat="1" applyFont="1" applyFill="1"/>
    <xf numFmtId="164" fontId="2" fillId="3" borderId="0" xfId="4" applyNumberFormat="1" applyFont="1" applyFill="1"/>
    <xf numFmtId="166" fontId="15" fillId="0" borderId="0" xfId="4" applyNumberFormat="1" applyFont="1" applyFill="1"/>
    <xf numFmtId="166" fontId="19" fillId="0" borderId="13" xfId="4" applyNumberFormat="1" applyFont="1" applyFill="1" applyBorder="1"/>
    <xf numFmtId="166" fontId="19" fillId="3" borderId="13" xfId="4" applyNumberFormat="1" applyFont="1" applyFill="1" applyBorder="1"/>
    <xf numFmtId="166" fontId="20" fillId="3" borderId="0" xfId="4" applyNumberFormat="1" applyFont="1" applyFill="1"/>
    <xf numFmtId="166" fontId="19" fillId="0" borderId="0" xfId="4" applyNumberFormat="1" applyFont="1" applyFill="1"/>
    <xf numFmtId="166" fontId="19" fillId="3" borderId="0" xfId="4" applyNumberFormat="1" applyFont="1" applyFill="1"/>
    <xf numFmtId="166" fontId="20" fillId="0" borderId="0" xfId="4" applyNumberFormat="1" applyFont="1"/>
    <xf numFmtId="15" fontId="0" fillId="0" borderId="0" xfId="0" applyNumberFormat="1"/>
    <xf numFmtId="166" fontId="0" fillId="0" borderId="0" xfId="0" applyNumberFormat="1"/>
    <xf numFmtId="166" fontId="21" fillId="0" borderId="0" xfId="0" applyNumberFormat="1" applyFont="1"/>
    <xf numFmtId="0" fontId="21" fillId="0" borderId="0" xfId="0" applyFont="1"/>
    <xf numFmtId="164" fontId="0" fillId="0" borderId="0" xfId="0" applyNumberFormat="1"/>
    <xf numFmtId="166" fontId="19" fillId="0" borderId="13" xfId="0" applyNumberFormat="1" applyFont="1" applyBorder="1"/>
    <xf numFmtId="165" fontId="0" fillId="0" borderId="0" xfId="0" applyNumberFormat="1"/>
    <xf numFmtId="166" fontId="0" fillId="0" borderId="13" xfId="0" applyNumberFormat="1" applyBorder="1"/>
    <xf numFmtId="9" fontId="0" fillId="0" borderId="0" xfId="0" applyNumberFormat="1"/>
    <xf numFmtId="0" fontId="7" fillId="0" borderId="0" xfId="0" applyFont="1"/>
    <xf numFmtId="0" fontId="15" fillId="0" borderId="0" xfId="0" applyFont="1"/>
    <xf numFmtId="166" fontId="15" fillId="0" borderId="0" xfId="4" applyNumberFormat="1" applyFont="1" applyFill="1" applyAlignment="1"/>
    <xf numFmtId="168" fontId="22" fillId="0" borderId="0" xfId="5" quotePrefix="1" applyNumberFormat="1" applyFont="1" applyAlignment="1">
      <alignment horizontal="right" wrapText="1"/>
    </xf>
    <xf numFmtId="168" fontId="19" fillId="0" borderId="0" xfId="5" quotePrefix="1" applyNumberFormat="1" applyFont="1" applyAlignment="1">
      <alignment horizontal="right" wrapText="1"/>
    </xf>
    <xf numFmtId="0" fontId="19" fillId="0" borderId="0" xfId="1" applyFont="1"/>
    <xf numFmtId="0" fontId="23" fillId="0" borderId="0" xfId="0" applyFont="1"/>
    <xf numFmtId="166" fontId="15" fillId="0" borderId="0" xfId="4" applyNumberFormat="1" applyFont="1" applyAlignment="1"/>
    <xf numFmtId="0" fontId="19" fillId="3" borderId="13" xfId="1" applyFont="1" applyFill="1" applyBorder="1"/>
    <xf numFmtId="166" fontId="20" fillId="3" borderId="13" xfId="4" applyNumberFormat="1" applyFont="1" applyFill="1" applyBorder="1" applyAlignment="1">
      <alignment wrapText="1"/>
    </xf>
    <xf numFmtId="0" fontId="24" fillId="0" borderId="0" xfId="1" applyFont="1"/>
    <xf numFmtId="0" fontId="0" fillId="0" borderId="0" xfId="1" applyFont="1"/>
    <xf numFmtId="164" fontId="15" fillId="0" borderId="0" xfId="0" applyNumberFormat="1" applyFont="1"/>
    <xf numFmtId="164" fontId="15" fillId="3" borderId="0" xfId="0" applyNumberFormat="1" applyFont="1" applyFill="1"/>
    <xf numFmtId="0" fontId="0" fillId="3" borderId="0" xfId="0" applyFill="1"/>
    <xf numFmtId="164" fontId="20" fillId="3" borderId="13" xfId="0" applyNumberFormat="1" applyFont="1" applyFill="1" applyBorder="1"/>
    <xf numFmtId="0" fontId="15" fillId="3" borderId="0" xfId="0" applyFont="1" applyFill="1"/>
    <xf numFmtId="164" fontId="20" fillId="0" borderId="13" xfId="0" applyNumberFormat="1" applyFont="1" applyBorder="1"/>
    <xf numFmtId="166" fontId="24" fillId="0" borderId="0" xfId="4" applyNumberFormat="1" applyFont="1" applyFill="1" applyAlignment="1">
      <alignment wrapText="1"/>
    </xf>
    <xf numFmtId="0" fontId="20" fillId="0" borderId="0" xfId="0" applyFont="1"/>
    <xf numFmtId="164" fontId="20" fillId="0" borderId="13" xfId="1" applyNumberFormat="1" applyFont="1" applyBorder="1"/>
    <xf numFmtId="164" fontId="20" fillId="0" borderId="0" xfId="1" applyNumberFormat="1" applyFont="1"/>
    <xf numFmtId="164" fontId="20" fillId="0" borderId="0" xfId="0" applyNumberFormat="1" applyFont="1"/>
    <xf numFmtId="166" fontId="15" fillId="0" borderId="0" xfId="4" applyNumberFormat="1" applyFont="1" applyFill="1" applyAlignment="1">
      <alignment wrapText="1"/>
    </xf>
    <xf numFmtId="166" fontId="0" fillId="0" borderId="0" xfId="4" applyNumberFormat="1" applyFont="1" applyFill="1" applyAlignment="1">
      <alignment wrapText="1"/>
    </xf>
    <xf numFmtId="0" fontId="2" fillId="0" borderId="0" xfId="1"/>
    <xf numFmtId="166" fontId="15" fillId="0" borderId="0" xfId="0" applyNumberFormat="1" applyFont="1"/>
    <xf numFmtId="49" fontId="4" fillId="8" borderId="10" xfId="2" applyNumberFormat="1" applyFont="1" applyFill="1" applyBorder="1" applyAlignment="1">
      <alignment horizontal="center" vertical="center"/>
    </xf>
    <xf numFmtId="49" fontId="4" fillId="8" borderId="3" xfId="2" applyNumberFormat="1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top"/>
    </xf>
    <xf numFmtId="0" fontId="3" fillId="3" borderId="11" xfId="2" applyFont="1" applyFill="1" applyBorder="1" applyAlignment="1">
      <alignment horizontal="center" vertical="top"/>
    </xf>
    <xf numFmtId="0" fontId="16" fillId="0" borderId="0" xfId="0" applyFont="1" applyAlignment="1">
      <alignment horizontal="center"/>
    </xf>
    <xf numFmtId="3" fontId="4" fillId="2" borderId="0" xfId="2" applyNumberFormat="1" applyFont="1" applyFill="1" applyAlignment="1">
      <alignment vertical="center"/>
    </xf>
    <xf numFmtId="14" fontId="4" fillId="8" borderId="2" xfId="3" applyNumberFormat="1" applyFont="1" applyFill="1" applyBorder="1" applyAlignment="1">
      <alignment horizontal="center" vertical="center" wrapText="1"/>
    </xf>
    <xf numFmtId="166" fontId="15" fillId="0" borderId="0" xfId="6" applyNumberFormat="1" applyFont="1" applyFill="1"/>
    <xf numFmtId="166" fontId="2" fillId="0" borderId="0" xfId="6" applyNumberFormat="1" applyFont="1" applyFill="1"/>
    <xf numFmtId="166" fontId="20" fillId="0" borderId="0" xfId="6" applyNumberFormat="1" applyFont="1" applyFill="1"/>
    <xf numFmtId="165" fontId="2" fillId="3" borderId="0" xfId="6" applyFont="1" applyFill="1"/>
    <xf numFmtId="166" fontId="15" fillId="3" borderId="0" xfId="0" applyNumberFormat="1" applyFont="1" applyFill="1"/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4" fillId="3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top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6" fontId="22" fillId="0" borderId="13" xfId="0" applyNumberFormat="1" applyFont="1" applyBorder="1" applyAlignment="1">
      <alignment horizontal="left"/>
    </xf>
    <xf numFmtId="167" fontId="22" fillId="0" borderId="13" xfId="1" applyNumberFormat="1" applyFont="1" applyBorder="1" applyAlignment="1">
      <alignment horizontal="center" vertical="center" wrapText="1"/>
    </xf>
    <xf numFmtId="166" fontId="22" fillId="0" borderId="13" xfId="0" applyNumberFormat="1" applyFont="1" applyBorder="1" applyAlignment="1">
      <alignment horizontal="center"/>
    </xf>
    <xf numFmtId="15" fontId="22" fillId="0" borderId="13" xfId="0" applyNumberFormat="1" applyFont="1" applyBorder="1" applyAlignment="1">
      <alignment horizontal="center"/>
    </xf>
    <xf numFmtId="166" fontId="22" fillId="0" borderId="0" xfId="6" applyNumberFormat="1" applyFont="1" applyFill="1"/>
    <xf numFmtId="0" fontId="28" fillId="0" borderId="13" xfId="0" applyFont="1" applyBorder="1" applyAlignment="1">
      <alignment vertical="center"/>
    </xf>
    <xf numFmtId="3" fontId="12" fillId="3" borderId="0" xfId="2" applyNumberFormat="1" applyFont="1" applyFill="1" applyAlignment="1">
      <alignment horizontal="center" vertical="center"/>
    </xf>
    <xf numFmtId="3" fontId="29" fillId="2" borderId="2" xfId="2" applyNumberFormat="1" applyFont="1" applyFill="1" applyBorder="1" applyAlignment="1">
      <alignment horizontal="center" vertical="center"/>
    </xf>
    <xf numFmtId="14" fontId="14" fillId="8" borderId="2" xfId="3" applyNumberFormat="1" applyFont="1" applyFill="1" applyBorder="1" applyAlignment="1">
      <alignment horizontal="center" vertical="center" wrapText="1"/>
    </xf>
    <xf numFmtId="3" fontId="14" fillId="8" borderId="2" xfId="2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0" borderId="0" xfId="1" applyAlignment="1">
      <alignment horizontal="left"/>
    </xf>
    <xf numFmtId="0" fontId="31" fillId="0" borderId="0" xfId="0" applyFont="1"/>
    <xf numFmtId="0" fontId="19" fillId="5" borderId="13" xfId="1" applyFont="1" applyFill="1" applyBorder="1"/>
    <xf numFmtId="166" fontId="20" fillId="5" borderId="13" xfId="4" applyNumberFormat="1" applyFont="1" applyFill="1" applyBorder="1"/>
    <xf numFmtId="164" fontId="20" fillId="5" borderId="13" xfId="0" applyNumberFormat="1" applyFont="1" applyFill="1" applyBorder="1"/>
    <xf numFmtId="49" fontId="4" fillId="8" borderId="10" xfId="2" applyNumberFormat="1" applyFont="1" applyFill="1" applyBorder="1" applyAlignment="1">
      <alignment horizontal="center" vertical="center"/>
    </xf>
    <xf numFmtId="49" fontId="4" fillId="8" borderId="3" xfId="2" applyNumberFormat="1" applyFont="1" applyFill="1" applyBorder="1" applyAlignment="1">
      <alignment horizontal="center" vertical="center"/>
    </xf>
    <xf numFmtId="3" fontId="4" fillId="2" borderId="0" xfId="2" applyNumberFormat="1" applyFont="1" applyFill="1" applyAlignment="1">
      <alignment horizontal="center" vertical="center"/>
    </xf>
    <xf numFmtId="0" fontId="3" fillId="3" borderId="10" xfId="2" applyFont="1" applyFill="1" applyBorder="1" applyAlignment="1">
      <alignment horizontal="center" vertical="top"/>
    </xf>
    <xf numFmtId="0" fontId="3" fillId="3" borderId="3" xfId="2" applyFont="1" applyFill="1" applyBorder="1" applyAlignment="1">
      <alignment horizontal="center" vertical="top"/>
    </xf>
    <xf numFmtId="0" fontId="3" fillId="3" borderId="11" xfId="2" applyFont="1" applyFill="1" applyBorder="1" applyAlignment="1">
      <alignment horizontal="center" vertical="top"/>
    </xf>
    <xf numFmtId="0" fontId="4" fillId="8" borderId="5" xfId="2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0" fontId="4" fillId="8" borderId="7" xfId="2" applyFont="1" applyFill="1" applyBorder="1" applyAlignment="1">
      <alignment horizontal="center" vertical="center" wrapText="1"/>
    </xf>
    <xf numFmtId="0" fontId="4" fillId="8" borderId="8" xfId="2" applyFont="1" applyFill="1" applyBorder="1" applyAlignment="1">
      <alignment horizontal="center" vertical="center" wrapText="1"/>
    </xf>
    <xf numFmtId="0" fontId="4" fillId="8" borderId="13" xfId="2" applyFont="1" applyFill="1" applyBorder="1" applyAlignment="1">
      <alignment horizontal="center" vertical="center" wrapText="1"/>
    </xf>
    <xf numFmtId="0" fontId="4" fillId="8" borderId="6" xfId="2" applyFont="1" applyFill="1" applyBorder="1" applyAlignment="1">
      <alignment horizontal="center" vertical="center" wrapText="1"/>
    </xf>
    <xf numFmtId="0" fontId="4" fillId="8" borderId="2" xfId="2" applyFont="1" applyFill="1" applyBorder="1" applyAlignment="1">
      <alignment horizontal="center" vertical="center" wrapText="1"/>
    </xf>
    <xf numFmtId="0" fontId="4" fillId="8" borderId="9" xfId="2" applyFont="1" applyFill="1" applyBorder="1" applyAlignment="1">
      <alignment horizontal="center" vertical="center" wrapText="1"/>
    </xf>
    <xf numFmtId="0" fontId="4" fillId="8" borderId="14" xfId="2" applyFont="1" applyFill="1" applyBorder="1" applyAlignment="1">
      <alignment horizontal="center" vertical="center" wrapText="1"/>
    </xf>
    <xf numFmtId="0" fontId="4" fillId="8" borderId="4" xfId="2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4" fillId="5" borderId="1" xfId="2" applyFont="1" applyFill="1" applyBorder="1" applyAlignment="1">
      <alignment horizontal="left" vertical="center" wrapText="1"/>
    </xf>
    <xf numFmtId="0" fontId="4" fillId="5" borderId="7" xfId="2" applyFont="1" applyFill="1" applyBorder="1" applyAlignment="1">
      <alignment horizontal="left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0" xfId="2" applyFont="1" applyFill="1" applyAlignment="1">
      <alignment horizontal="left" vertical="center" wrapText="1"/>
    </xf>
    <xf numFmtId="0" fontId="4" fillId="5" borderId="12" xfId="2" applyFont="1" applyFill="1" applyBorder="1" applyAlignment="1">
      <alignment horizontal="left" vertical="center" wrapText="1"/>
    </xf>
    <xf numFmtId="0" fontId="6" fillId="5" borderId="14" xfId="2" applyFont="1" applyFill="1" applyBorder="1" applyAlignment="1">
      <alignment horizontal="left" vertical="center" wrapText="1"/>
    </xf>
    <xf numFmtId="0" fontId="6" fillId="5" borderId="4" xfId="2" applyFont="1" applyFill="1" applyBorder="1" applyAlignment="1">
      <alignment horizontal="left" vertical="center" wrapText="1"/>
    </xf>
    <xf numFmtId="49" fontId="3" fillId="5" borderId="10" xfId="2" applyNumberFormat="1" applyFont="1" applyFill="1" applyBorder="1" applyAlignment="1">
      <alignment horizontal="center" vertical="center"/>
    </xf>
    <xf numFmtId="49" fontId="3" fillId="5" borderId="3" xfId="2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3" fontId="4" fillId="3" borderId="2" xfId="2" applyNumberFormat="1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13" xfId="2" applyFont="1" applyFill="1" applyBorder="1" applyAlignment="1">
      <alignment horizontal="left" vertical="center" wrapText="1"/>
    </xf>
    <xf numFmtId="0" fontId="4" fillId="5" borderId="6" xfId="2" applyFont="1" applyFill="1" applyBorder="1" applyAlignment="1">
      <alignment horizontal="left" vertical="center" wrapText="1"/>
    </xf>
    <xf numFmtId="164" fontId="2" fillId="0" borderId="0" xfId="4" applyNumberFormat="1" applyFont="1" applyFill="1" applyAlignment="1">
      <alignment wrapText="1"/>
    </xf>
    <xf numFmtId="0" fontId="0" fillId="0" borderId="13" xfId="1" applyFont="1" applyBorder="1"/>
    <xf numFmtId="0" fontId="19" fillId="0" borderId="13" xfId="1" applyFont="1" applyBorder="1"/>
    <xf numFmtId="164" fontId="19" fillId="0" borderId="0" xfId="6" applyNumberFormat="1" applyFont="1" applyFill="1" applyAlignment="1">
      <alignment wrapText="1"/>
    </xf>
    <xf numFmtId="0" fontId="19" fillId="0" borderId="13" xfId="0" applyFont="1" applyBorder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0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0" fontId="3" fillId="1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6" fontId="30" fillId="0" borderId="0" xfId="4" applyNumberFormat="1" applyFont="1" applyFill="1" applyAlignment="1"/>
    <xf numFmtId="168" fontId="4" fillId="0" borderId="0" xfId="5" quotePrefix="1" applyNumberFormat="1" applyFont="1" applyAlignment="1">
      <alignment horizontal="right" wrapText="1"/>
    </xf>
    <xf numFmtId="0" fontId="35" fillId="0" borderId="0" xfId="0" applyFont="1"/>
    <xf numFmtId="166" fontId="4" fillId="0" borderId="0" xfId="0" applyNumberFormat="1" applyFont="1"/>
    <xf numFmtId="0" fontId="3" fillId="0" borderId="0" xfId="1" applyFont="1"/>
    <xf numFmtId="164" fontId="30" fillId="0" borderId="0" xfId="0" applyNumberFormat="1" applyFont="1"/>
    <xf numFmtId="166" fontId="30" fillId="0" borderId="0" xfId="0" applyNumberFormat="1" applyFont="1"/>
    <xf numFmtId="166" fontId="30" fillId="0" borderId="0" xfId="0" applyNumberFormat="1" applyFont="1" applyAlignment="1">
      <alignment horizontal="right"/>
    </xf>
    <xf numFmtId="166" fontId="30" fillId="0" borderId="0" xfId="0" applyNumberFormat="1" applyFont="1" applyAlignment="1">
      <alignment horizontal="center"/>
    </xf>
    <xf numFmtId="0" fontId="25" fillId="0" borderId="0" xfId="1" applyFont="1"/>
    <xf numFmtId="164" fontId="36" fillId="0" borderId="0" xfId="0" applyNumberFormat="1" applyFont="1"/>
    <xf numFmtId="164" fontId="14" fillId="0" borderId="0" xfId="0" applyNumberFormat="1" applyFont="1"/>
    <xf numFmtId="164" fontId="12" fillId="0" borderId="0" xfId="0" applyNumberFormat="1" applyFont="1"/>
    <xf numFmtId="166" fontId="12" fillId="0" borderId="0" xfId="0" applyNumberFormat="1" applyFont="1"/>
    <xf numFmtId="164" fontId="14" fillId="0" borderId="13" xfId="0" applyNumberFormat="1" applyFont="1" applyBorder="1"/>
    <xf numFmtId="166" fontId="14" fillId="0" borderId="13" xfId="0" applyNumberFormat="1" applyFont="1" applyBorder="1"/>
    <xf numFmtId="0" fontId="4" fillId="0" borderId="0" xfId="0" applyFont="1" applyAlignment="1">
      <alignment horizontal="center" vertical="center" wrapText="1"/>
    </xf>
    <xf numFmtId="0" fontId="37" fillId="4" borderId="1" xfId="0" applyFont="1" applyFill="1" applyBorder="1"/>
    <xf numFmtId="0" fontId="4" fillId="0" borderId="0" xfId="0" applyFont="1" applyAlignment="1">
      <alignment horizontal="center" vertical="center"/>
    </xf>
    <xf numFmtId="0" fontId="37" fillId="4" borderId="1" xfId="0" applyFont="1" applyFill="1" applyBorder="1" applyAlignment="1">
      <alignment vertical="center"/>
    </xf>
    <xf numFmtId="3" fontId="4" fillId="8" borderId="4" xfId="2" applyNumberFormat="1" applyFont="1" applyFill="1" applyBorder="1" applyAlignment="1">
      <alignment vertical="center"/>
    </xf>
    <xf numFmtId="3" fontId="14" fillId="8" borderId="4" xfId="2" applyNumberFormat="1" applyFont="1" applyFill="1" applyBorder="1" applyAlignment="1">
      <alignment vertical="center"/>
    </xf>
    <xf numFmtId="3" fontId="3" fillId="2" borderId="4" xfId="2" applyNumberFormat="1" applyFont="1" applyFill="1" applyBorder="1" applyAlignment="1">
      <alignment vertical="center"/>
    </xf>
    <xf numFmtId="3" fontId="3" fillId="6" borderId="4" xfId="2" applyNumberFormat="1" applyFont="1" applyFill="1" applyBorder="1" applyAlignment="1">
      <alignment vertical="center"/>
    </xf>
    <xf numFmtId="3" fontId="3" fillId="3" borderId="4" xfId="2" applyNumberFormat="1" applyFont="1" applyFill="1" applyBorder="1" applyAlignment="1">
      <alignment vertical="center"/>
    </xf>
    <xf numFmtId="3" fontId="4" fillId="3" borderId="4" xfId="2" applyNumberFormat="1" applyFont="1" applyFill="1" applyBorder="1" applyAlignment="1">
      <alignment vertical="center"/>
    </xf>
    <xf numFmtId="3" fontId="14" fillId="3" borderId="4" xfId="2" applyNumberFormat="1" applyFont="1" applyFill="1" applyBorder="1" applyAlignment="1">
      <alignment vertical="center"/>
    </xf>
    <xf numFmtId="3" fontId="4" fillId="3" borderId="2" xfId="2" applyNumberFormat="1" applyFont="1" applyFill="1" applyBorder="1" applyAlignment="1">
      <alignment vertical="center"/>
    </xf>
    <xf numFmtId="3" fontId="3" fillId="3" borderId="2" xfId="2" applyNumberFormat="1" applyFont="1" applyFill="1" applyBorder="1" applyAlignment="1">
      <alignment horizontal="right" vertical="center"/>
    </xf>
    <xf numFmtId="3" fontId="3" fillId="3" borderId="4" xfId="2" applyNumberFormat="1" applyFont="1" applyFill="1" applyBorder="1" applyAlignment="1">
      <alignment horizontal="right" vertical="center"/>
    </xf>
    <xf numFmtId="3" fontId="14" fillId="3" borderId="2" xfId="2" applyNumberFormat="1" applyFont="1" applyFill="1" applyBorder="1" applyAlignment="1">
      <alignment vertical="center"/>
    </xf>
    <xf numFmtId="3" fontId="3" fillId="5" borderId="4" xfId="2" applyNumberFormat="1" applyFont="1" applyFill="1" applyBorder="1" applyAlignment="1">
      <alignment vertical="center"/>
    </xf>
    <xf numFmtId="3" fontId="30" fillId="2" borderId="4" xfId="2" applyNumberFormat="1" applyFont="1" applyFill="1" applyBorder="1" applyAlignment="1">
      <alignment vertical="center"/>
    </xf>
    <xf numFmtId="0" fontId="4" fillId="8" borderId="14" xfId="2" applyFont="1" applyFill="1" applyBorder="1" applyAlignment="1">
      <alignment horizontal="left" vertical="center" wrapText="1"/>
    </xf>
    <xf numFmtId="0" fontId="4" fillId="8" borderId="4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vertical="center"/>
    </xf>
    <xf numFmtId="3" fontId="30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 wrapText="1"/>
    </xf>
    <xf numFmtId="49" fontId="3" fillId="8" borderId="2" xfId="0" applyNumberFormat="1" applyFont="1" applyFill="1" applyBorder="1" applyAlignment="1">
      <alignment horizontal="center" vertical="center"/>
    </xf>
    <xf numFmtId="3" fontId="4" fillId="8" borderId="2" xfId="0" applyNumberFormat="1" applyFont="1" applyFill="1" applyBorder="1" applyAlignment="1">
      <alignment vertical="center"/>
    </xf>
    <xf numFmtId="3" fontId="14" fillId="8" borderId="2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3" fontId="30" fillId="0" borderId="2" xfId="0" applyNumberFormat="1" applyFont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vertical="center"/>
    </xf>
    <xf numFmtId="3" fontId="14" fillId="3" borderId="2" xfId="0" applyNumberFormat="1" applyFont="1" applyFill="1" applyBorder="1" applyAlignment="1">
      <alignment vertical="center"/>
    </xf>
    <xf numFmtId="3" fontId="25" fillId="3" borderId="2" xfId="0" applyNumberFormat="1" applyFont="1" applyFill="1" applyBorder="1" applyAlignment="1">
      <alignment vertical="center"/>
    </xf>
    <xf numFmtId="3" fontId="25" fillId="2" borderId="2" xfId="0" applyNumberFormat="1" applyFont="1" applyFill="1" applyBorder="1" applyAlignment="1">
      <alignment vertical="center"/>
    </xf>
    <xf numFmtId="3" fontId="3" fillId="9" borderId="2" xfId="0" applyNumberFormat="1" applyFont="1" applyFill="1" applyBorder="1"/>
    <xf numFmtId="0" fontId="3" fillId="2" borderId="2" xfId="0" applyFont="1" applyFill="1" applyBorder="1" applyAlignment="1">
      <alignment horizontal="left" vertical="center" wrapText="1" indent="2"/>
    </xf>
    <xf numFmtId="3" fontId="3" fillId="9" borderId="2" xfId="0" applyNumberFormat="1" applyFont="1" applyFill="1" applyBorder="1" applyAlignment="1">
      <alignment vertical="center"/>
    </xf>
    <xf numFmtId="3" fontId="30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/>
    <xf numFmtId="3" fontId="3" fillId="0" borderId="2" xfId="0" applyNumberFormat="1" applyFont="1" applyBorder="1"/>
    <xf numFmtId="3" fontId="30" fillId="0" borderId="2" xfId="0" applyNumberFormat="1" applyFont="1" applyBorder="1"/>
    <xf numFmtId="0" fontId="3" fillId="2" borderId="2" xfId="0" applyFont="1" applyFill="1" applyBorder="1" applyAlignment="1">
      <alignment vertical="center"/>
    </xf>
    <xf numFmtId="0" fontId="30" fillId="0" borderId="2" xfId="0" applyFont="1" applyBorder="1"/>
    <xf numFmtId="0" fontId="3" fillId="2" borderId="2" xfId="0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vertical="center"/>
    </xf>
    <xf numFmtId="0" fontId="4" fillId="8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/>
    </xf>
    <xf numFmtId="3" fontId="4" fillId="11" borderId="2" xfId="0" applyNumberFormat="1" applyFont="1" applyFill="1" applyBorder="1" applyAlignment="1">
      <alignment vertical="center"/>
    </xf>
    <xf numFmtId="3" fontId="14" fillId="11" borderId="2" xfId="0" applyNumberFormat="1" applyFont="1" applyFill="1" applyBorder="1" applyAlignment="1">
      <alignment vertical="center"/>
    </xf>
    <xf numFmtId="3" fontId="4" fillId="8" borderId="2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3" fillId="11" borderId="4" xfId="2" applyNumberFormat="1" applyFont="1" applyFill="1" applyBorder="1" applyAlignment="1">
      <alignment vertical="center"/>
    </xf>
    <xf numFmtId="3" fontId="30" fillId="11" borderId="4" xfId="2" applyNumberFormat="1" applyFont="1" applyFill="1" applyBorder="1" applyAlignment="1">
      <alignment vertical="center"/>
    </xf>
    <xf numFmtId="49" fontId="3" fillId="0" borderId="2" xfId="2" applyNumberFormat="1" applyFont="1" applyFill="1" applyBorder="1" applyAlignment="1">
      <alignment horizontal="center" vertical="center"/>
    </xf>
    <xf numFmtId="49" fontId="3" fillId="11" borderId="2" xfId="2" applyNumberFormat="1" applyFont="1" applyFill="1" applyBorder="1" applyAlignment="1">
      <alignment horizontal="center" vertical="center"/>
    </xf>
    <xf numFmtId="0" fontId="4" fillId="11" borderId="2" xfId="2" applyFont="1" applyFill="1" applyBorder="1" applyAlignment="1">
      <alignment horizontal="left" vertical="center" wrapText="1"/>
    </xf>
    <xf numFmtId="3" fontId="4" fillId="11" borderId="2" xfId="2" applyNumberFormat="1" applyFont="1" applyFill="1" applyBorder="1" applyAlignment="1">
      <alignment vertical="center"/>
    </xf>
    <xf numFmtId="3" fontId="14" fillId="11" borderId="2" xfId="2" applyNumberFormat="1" applyFont="1" applyFill="1" applyBorder="1" applyAlignment="1">
      <alignment vertical="center"/>
    </xf>
    <xf numFmtId="0" fontId="4" fillId="11" borderId="0" xfId="2" applyFont="1" applyFill="1" applyAlignment="1">
      <alignment horizontal="left" vertical="center" wrapText="1"/>
    </xf>
    <xf numFmtId="0" fontId="4" fillId="11" borderId="12" xfId="2" applyFont="1" applyFill="1" applyBorder="1" applyAlignment="1">
      <alignment horizontal="left" vertical="center" wrapText="1"/>
    </xf>
    <xf numFmtId="3" fontId="12" fillId="11" borderId="4" xfId="2" applyNumberFormat="1" applyFont="1" applyFill="1" applyBorder="1" applyAlignment="1">
      <alignment vertical="center"/>
    </xf>
    <xf numFmtId="49" fontId="3" fillId="11" borderId="10" xfId="2" applyNumberFormat="1" applyFont="1" applyFill="1" applyBorder="1" applyAlignment="1">
      <alignment horizontal="center" vertical="center"/>
    </xf>
    <xf numFmtId="49" fontId="3" fillId="11" borderId="10" xfId="2" applyNumberFormat="1" applyFont="1" applyFill="1" applyBorder="1" applyAlignment="1">
      <alignment horizontal="center" vertical="center"/>
    </xf>
    <xf numFmtId="0" fontId="3" fillId="11" borderId="2" xfId="2" applyFont="1" applyFill="1" applyBorder="1" applyAlignment="1">
      <alignment horizontal="left" vertical="center" wrapText="1" indent="2"/>
    </xf>
    <xf numFmtId="49" fontId="3" fillId="11" borderId="3" xfId="2" applyNumberFormat="1" applyFont="1" applyFill="1" applyBorder="1" applyAlignment="1">
      <alignment horizontal="center" vertical="center"/>
    </xf>
    <xf numFmtId="49" fontId="3" fillId="11" borderId="3" xfId="2" applyNumberFormat="1" applyFont="1" applyFill="1" applyBorder="1" applyAlignment="1">
      <alignment horizontal="center" vertical="center"/>
    </xf>
    <xf numFmtId="3" fontId="4" fillId="11" borderId="4" xfId="2" applyNumberFormat="1" applyFont="1" applyFill="1" applyBorder="1" applyAlignment="1">
      <alignment vertical="center"/>
    </xf>
    <xf numFmtId="3" fontId="14" fillId="11" borderId="4" xfId="2" applyNumberFormat="1" applyFont="1" applyFill="1" applyBorder="1" applyAlignment="1">
      <alignment vertical="center"/>
    </xf>
    <xf numFmtId="0" fontId="4" fillId="11" borderId="13" xfId="2" applyFont="1" applyFill="1" applyBorder="1" applyAlignment="1">
      <alignment horizontal="left" vertical="center" wrapText="1"/>
    </xf>
    <xf numFmtId="0" fontId="4" fillId="11" borderId="6" xfId="2" applyFont="1" applyFill="1" applyBorder="1" applyAlignment="1">
      <alignment horizontal="left" vertical="center" wrapText="1"/>
    </xf>
    <xf numFmtId="0" fontId="3" fillId="11" borderId="2" xfId="2" applyFont="1" applyFill="1" applyBorder="1" applyAlignment="1">
      <alignment horizontal="left" vertical="center" wrapText="1"/>
    </xf>
    <xf numFmtId="3" fontId="38" fillId="11" borderId="4" xfId="2" applyNumberFormat="1" applyFont="1" applyFill="1" applyBorder="1" applyAlignment="1">
      <alignment vertical="center"/>
    </xf>
    <xf numFmtId="0" fontId="4" fillId="11" borderId="1" xfId="2" applyFont="1" applyFill="1" applyBorder="1" applyAlignment="1">
      <alignment horizontal="left" vertical="center" wrapText="1"/>
    </xf>
    <xf numFmtId="0" fontId="4" fillId="11" borderId="7" xfId="2" applyFont="1" applyFill="1" applyBorder="1" applyAlignment="1">
      <alignment horizontal="left" vertical="center" wrapText="1"/>
    </xf>
    <xf numFmtId="0" fontId="4" fillId="11" borderId="0" xfId="0" applyFont="1" applyFill="1" applyAlignment="1">
      <alignment vertical="center"/>
    </xf>
    <xf numFmtId="0" fontId="3" fillId="11" borderId="0" xfId="0" applyFont="1" applyFill="1" applyAlignment="1">
      <alignment horizontal="center" vertical="center"/>
    </xf>
    <xf numFmtId="3" fontId="3" fillId="0" borderId="2" xfId="0" applyNumberFormat="1" applyFont="1" applyFill="1" applyBorder="1"/>
    <xf numFmtId="3" fontId="30" fillId="0" borderId="2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right" vertical="center"/>
    </xf>
    <xf numFmtId="3" fontId="30" fillId="0" borderId="2" xfId="0" applyNumberFormat="1" applyFont="1" applyFill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14" fillId="2" borderId="2" xfId="0" applyNumberFormat="1" applyFont="1" applyFill="1" applyBorder="1" applyAlignment="1">
      <alignment vertical="center"/>
    </xf>
    <xf numFmtId="3" fontId="39" fillId="0" borderId="4" xfId="2" applyNumberFormat="1" applyFont="1" applyBorder="1" applyAlignment="1">
      <alignment vertical="center"/>
    </xf>
    <xf numFmtId="3" fontId="30" fillId="0" borderId="4" xfId="2" applyNumberFormat="1" applyFont="1" applyBorder="1" applyAlignment="1">
      <alignment vertical="center"/>
    </xf>
    <xf numFmtId="3" fontId="14" fillId="0" borderId="4" xfId="2" applyNumberFormat="1" applyFont="1" applyBorder="1" applyAlignment="1">
      <alignment vertical="center"/>
    </xf>
    <xf numFmtId="164" fontId="4" fillId="0" borderId="0" xfId="6" applyNumberFormat="1" applyFont="1" applyFill="1" applyAlignment="1">
      <alignment wrapText="1"/>
    </xf>
    <xf numFmtId="166" fontId="4" fillId="0" borderId="0" xfId="4" applyNumberFormat="1" applyFont="1" applyFill="1" applyAlignment="1">
      <alignment wrapText="1"/>
    </xf>
    <xf numFmtId="0" fontId="3" fillId="0" borderId="0" xfId="0" applyFont="1" applyFill="1"/>
    <xf numFmtId="164" fontId="3" fillId="0" borderId="0" xfId="0" applyNumberFormat="1" applyFont="1" applyFill="1"/>
    <xf numFmtId="164" fontId="4" fillId="0" borderId="0" xfId="0" applyNumberFormat="1" applyFont="1"/>
  </cellXfs>
  <cellStyles count="7">
    <cellStyle name="Comma" xfId="6" builtinId="3"/>
    <cellStyle name="Comma 2" xfId="4" xr:uid="{128921E9-7704-4DE5-A8E7-85246E17645B}"/>
    <cellStyle name="Normal" xfId="0" builtinId="0"/>
    <cellStyle name="Normal 10 2" xfId="1" xr:uid="{00000000-0005-0000-0000-000001000000}"/>
    <cellStyle name="Normal 2" xfId="2" xr:uid="{00000000-0005-0000-0000-000002000000}"/>
    <cellStyle name="Normal 2 10" xfId="5" xr:uid="{244CD5BD-4364-41A3-A513-4481C26CCB2D}"/>
    <cellStyle name="Normal 2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Jobs\40600_Arkema_Prefeasibility\Data\Sandrine_Cost%20Competitiveness\Competitiveness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BILANT%202010\Cortubi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e\Situatii%20inchidere%20luna\2005\02%20Februarie\Amortizare%2002.2005\NOCA02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ISC%20DATA\Caprolactam\40283_Tabs_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Jobs\40776_Oltchim_Feasibility_Study\Data\Financial%20Model\Sohar%20EDC%20Model_BaseCase_TOCLIENT_UPDA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Clients\Audit\Adriana\Operacenter\Operacenter%20II\Reports%2031%2012%2003\IAS%20Spreadsheet%202003%20Opera%20Center%20II%20fin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Clients\Clients\Audit\Adriana\Siveco%20Romania%20and%20Danel\2002\Reports\final\IAS%20SPREADSHEET%20SIVECO%202002%2011%20march.XLS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himcomplex-my.sharepoint.com/personal/elena_barbu_chimcomplex_com/Documents/Desktop/CHOB/CHIMCOMOLEX/2024/DECEMBRIE%202024/Situatii%20Financiare%20_2024/28.02.2025%20in%20lucru%20%20RAPORTARE%20PRELIMINARA/Chimcomplex%20DECEMBRIE%202024%20xx.xlsx" TargetMode="External"/><Relationship Id="rId2" Type="http://schemas.microsoft.com/office/2019/04/relationships/externalLinkLongPath" Target="https://chimcomplex-my.sharepoint.com/personal/elena_barbu_chimcomplex_com/Documents/Desktop/CHOB/CHIMCOMOLEX/2024/DECEMBRIE%202024/Situatii%20Financiare%20_2024/28.02.2025%20in%20lucru%20%20RAPORTARE%20PRELIMINARA/Chimcomplex%20DECEMBRIE%202024%20xx.xlsx?3794FBBE" TargetMode="External"/><Relationship Id="rId1" Type="http://schemas.openxmlformats.org/officeDocument/2006/relationships/externalLinkPath" Target="file:///\\3794FBBE\Chimcomplex%20DECEMBRIE%202024%20xx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himcomplex-my.sharepoint.com/personal/elena_barbu_chimcomplex_com/Documents/Desktop/CHOB/CHIMCOMOLEX/2025/SITUATII%20FINANCIARE%202025/RAPORTARE%20PRELIMINAT%2028.02.2026/26.02.2025%20preliminat/Chimcomplex%20DECEMBRIE%202025.xlsx" TargetMode="External"/><Relationship Id="rId2" Type="http://schemas.microsoft.com/office/2019/04/relationships/externalLinkLongPath" Target="https://chimcomplex-my.sharepoint.com/personal/elena_barbu_chimcomplex_com/Documents/Desktop/CHOB/CHIMCOMOLEX/2025/SITUATII%20FINANCIARE%202025/RAPORTARE%20PRELIMINAT%2028.02.2026/26.02.2025%20preliminat/Chimcomplex%20DECEMBRIE%202025.xlsx?06B6C28D" TargetMode="External"/><Relationship Id="rId1" Type="http://schemas.openxmlformats.org/officeDocument/2006/relationships/externalLinkPath" Target="file:///\\06B6C28D\Chimcomplex%20DECEMBRIE%202025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imcomplex-my.sharepoint.com/personal/elena_barbu_chimcomplex_com/Documents/Desktop/CHOB/CHIMCOMOLEX/2025/12%20DECEMBRIE%202025/23.02.2026%20inregistrari%20preliminat/FSWS%2031.12.2025_Chimcomplex%20SA%20-%2020260224.xlsx" TargetMode="External"/><Relationship Id="rId1" Type="http://schemas.openxmlformats.org/officeDocument/2006/relationships/externalLinkPath" Target="https://chimcomplex-my.sharepoint.com/personal/elena_barbu_chimcomplex_com/Documents/Desktop/CHOB/CHIMCOMOLEX/2025/12%20DECEMBRIE%202025/23.02.2026%20inregistrari%20preliminat/FSWS%2031.12.2025_Chimcomplex%20SA%20-%20202602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imcomplex-my.sharepoint.com/personal/elena_barbu_chimcomplex_com/Documents/Desktop/CHOB/CHIMCOMOLEX/2024/DECEMBRIE%202024/DECEMBRIE%206_%2026.02.2025%20reevaluare/FSWS%2031.12.2024_Chimcomplex%20SA%20-%2020250228.xlsx" TargetMode="External"/><Relationship Id="rId1" Type="http://schemas.openxmlformats.org/officeDocument/2006/relationships/externalLinkPath" Target="https://chimcomplex-my.sharepoint.com/personal/elena_barbu_chimcomplex_com/Documents/Desktop/CHOB/CHIMCOMOLEX/2024/DECEMBRIE%202024/DECEMBRIE%206_%2026.02.2025%20reevaluare/FSWS%2031.12.2024_Chimcomplex%20SA%20-%202025022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mcomplex-my.sharepoint.com/Clients/Audit/Herv&#233;/Damen/June%20LR/IAS%20Damen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imcomplex-my.sharepoint.com/personal/elena_barbu_chimcomplex_com/Documents/Desktop/CHOB/CHIMCOMOLEX/2023/RAPORTARE%20T%201%202023/Finale/Chimcomplex%20MARTIE%202023%20-%2020230512%20%20V1.xlsx" TargetMode="External"/><Relationship Id="rId1" Type="http://schemas.openxmlformats.org/officeDocument/2006/relationships/externalLinkPath" Target="https://chimcomplex-my.sharepoint.com/personal/elena_barbu_chimcomplex_com/Documents/Desktop/CHOB/CHIMCOMOLEX/2023/RAPORTARE%20T%201%202023/Modif%20raportare%2015.05.2023%20actiuni/Chimcomplex%20MARTIE%202023%20-%2020230512%20%20V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mcomplex-my.sharepoint.com/personal/elena_barbu_chimcomplex_com/Documents/Desktop/CHOB/CHIMCOMOLEX/2023/RAPORTARE%20T%201%202023/Chimcomplex%20MARTIE%202023%20-%2020230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Clients\Clients\Audit\Alina%20H\Luxten\2001\LLC\IAS%20financials\IAS%20LLC%2001%2025.04.02%20with%20def%20ta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ncaM\Documents\Heinrig%20Filiala\Copy%20of%20Reporting%20Package%202013_HEINRIG%20FILIA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cmanta\My%20Documents\KTA\Clients\PA&amp;CO\ITS\General\bal%20its\TB%20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Jobs\00355_Aramco_workorder_5\Common\Tabs%20II%20-%2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Jobs\40164_YUKOS\Data\ds\AZP-model-v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mcomplex-my.sharepoint.com/Clients/Audit/Herv&#233;/Damen/June%20LR/IASDamen%20la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udit%202012\Kemna\Kemna%20-%20december%202012\%23232\%23232_CS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Dfltr and Loctn"/>
      <sheetName val="input costs"/>
      <sheetName val="shipping sum"/>
      <sheetName val="CHART DATA"/>
      <sheetName val="FIGURE - SOURCE"/>
      <sheetName val="FIGURE - DESTINATION"/>
      <sheetName val="COP 2010"/>
      <sheetName val="COP"/>
      <sheetName val="Macro_COP_Printing"/>
      <sheetName val="Index_Sheet"/>
      <sheetName val="Dfltr_and_Loctn"/>
      <sheetName val="input_costs"/>
      <sheetName val="shipping_sum"/>
      <sheetName val="CHART_DATA"/>
      <sheetName val="FIGURE_-_SOURCE"/>
      <sheetName val="FIGURE_-_DESTINATION"/>
      <sheetName val="COP_2010"/>
      <sheetName val="Index_Sheet1"/>
      <sheetName val="Dfltr_and_Loctn1"/>
      <sheetName val="input_costs1"/>
      <sheetName val="shipping_sum1"/>
      <sheetName val="CHART_DATA1"/>
      <sheetName val="FIGURE_-_SOURCE1"/>
      <sheetName val="FIGURE_-_DESTINATION1"/>
      <sheetName val="COP_20101"/>
      <sheetName val="Index_Sheet2"/>
      <sheetName val="Dfltr_and_Loctn2"/>
      <sheetName val="input_costs2"/>
      <sheetName val="shipping_sum2"/>
      <sheetName val="CHART_DATA2"/>
      <sheetName val="FIGURE_-_SOURCE2"/>
      <sheetName val="FIGURE_-_DESTINATION2"/>
      <sheetName val="COP_20102"/>
      <sheetName val="Index_Sheet3"/>
      <sheetName val="Dfltr_and_Loctn3"/>
      <sheetName val="input_costs3"/>
      <sheetName val="shipping_sum3"/>
      <sheetName val="CHART_DATA3"/>
      <sheetName val="FIGURE_-_SOURCE3"/>
      <sheetName val="FIGURE_-_DESTINATION3"/>
      <sheetName val="COP_20103"/>
      <sheetName val="Index_Sheet4"/>
      <sheetName val="Dfltr_and_Loctn4"/>
      <sheetName val="input_costs4"/>
      <sheetName val="shipping_sum4"/>
      <sheetName val="CHART_DATA4"/>
      <sheetName val="FIGURE_-_SOURCE4"/>
      <sheetName val="FIGURE_-_DESTINATION4"/>
      <sheetName val="COP_20104"/>
      <sheetName val="Index_Sheet5"/>
      <sheetName val="Dfltr_and_Loctn5"/>
      <sheetName val="input_costs5"/>
      <sheetName val="shipping_sum5"/>
      <sheetName val="CHART_DATA5"/>
      <sheetName val="FIGURE_-_SOURCE5"/>
      <sheetName val="FIGURE_-_DESTINATION5"/>
      <sheetName val="COP_20105"/>
      <sheetName val="Index_Sheet8"/>
      <sheetName val="Dfltr_and_Loctn8"/>
      <sheetName val="input_costs8"/>
      <sheetName val="shipping_sum8"/>
      <sheetName val="CHART_DATA8"/>
      <sheetName val="FIGURE_-_SOURCE8"/>
      <sheetName val="FIGURE_-_DESTINATION8"/>
      <sheetName val="COP_20108"/>
      <sheetName val="Index_Sheet6"/>
      <sheetName val="Dfltr_and_Loctn6"/>
      <sheetName val="input_costs6"/>
      <sheetName val="shipping_sum6"/>
      <sheetName val="CHART_DATA6"/>
      <sheetName val="FIGURE_-_SOURCE6"/>
      <sheetName val="FIGURE_-_DESTINATION6"/>
      <sheetName val="COP_20106"/>
      <sheetName val="Index_Sheet7"/>
      <sheetName val="Dfltr_and_Loctn7"/>
      <sheetName val="input_costs7"/>
      <sheetName val="shipping_sum7"/>
      <sheetName val="CHART_DATA7"/>
      <sheetName val="FIGURE_-_SOURCE7"/>
      <sheetName val="FIGURE_-_DESTINATION7"/>
      <sheetName val="COP_20107"/>
      <sheetName val="Index_Sheet9"/>
      <sheetName val="Dfltr_and_Loctn9"/>
      <sheetName val="input_costs9"/>
      <sheetName val="shipping_sum9"/>
      <sheetName val="CHART_DATA9"/>
      <sheetName val="FIGURE_-_SOURCE9"/>
      <sheetName val="FIGURE_-_DESTINATION9"/>
      <sheetName val="COP_20109"/>
      <sheetName val="Index_Sheet10"/>
      <sheetName val="Dfltr_and_Loctn10"/>
      <sheetName val="input_costs10"/>
      <sheetName val="shipping_sum10"/>
      <sheetName val="CHART_DATA10"/>
      <sheetName val="FIGURE_-_SOURCE10"/>
      <sheetName val="FIGURE_-_DESTINATION10"/>
      <sheetName val="COP_201010"/>
      <sheetName val="Index_Sheet11"/>
      <sheetName val="Dfltr_and_Loctn11"/>
      <sheetName val="input_costs11"/>
      <sheetName val="shipping_sum11"/>
      <sheetName val="CHART_DATA11"/>
      <sheetName val="FIGURE_-_SOURCE11"/>
      <sheetName val="FIGURE_-_DESTINATION11"/>
      <sheetName val="COP_201011"/>
      <sheetName val="Index_Sheet12"/>
      <sheetName val="Dfltr_and_Loctn12"/>
      <sheetName val="input_costs12"/>
      <sheetName val="shipping_sum12"/>
      <sheetName val="CHART_DATA12"/>
      <sheetName val="FIGURE_-_SOURCE12"/>
      <sheetName val="FIGURE_-_DESTINATION12"/>
      <sheetName val="COP_201012"/>
      <sheetName val="Index_Sheet13"/>
      <sheetName val="Dfltr_and_Loctn13"/>
      <sheetName val="input_costs13"/>
      <sheetName val="shipping_sum13"/>
      <sheetName val="CHART_DATA13"/>
      <sheetName val="FIGURE_-_SOURCE13"/>
      <sheetName val="FIGURE_-_DESTINATION13"/>
      <sheetName val="COP_201013"/>
      <sheetName val="Index_Sheet14"/>
      <sheetName val="Dfltr_and_Loctn14"/>
      <sheetName val="input_costs14"/>
      <sheetName val="shipping_sum14"/>
      <sheetName val="CHART_DATA14"/>
      <sheetName val="FIGURE_-_SOURCE14"/>
      <sheetName val="FIGURE_-_DESTINATION14"/>
      <sheetName val="COP_201014"/>
      <sheetName val="Index_Sheet15"/>
      <sheetName val="Dfltr_and_Loctn15"/>
      <sheetName val="input_costs15"/>
      <sheetName val="shipping_sum15"/>
      <sheetName val="CHART_DATA15"/>
      <sheetName val="FIGURE_-_SOURCE15"/>
      <sheetName val="FIGURE_-_DESTINATION15"/>
      <sheetName val="COP_201015"/>
      <sheetName val="Index_Sheet16"/>
      <sheetName val="Dfltr_and_Loctn16"/>
      <sheetName val="input_costs16"/>
      <sheetName val="shipping_sum16"/>
      <sheetName val="CHART_DATA16"/>
      <sheetName val="FIGURE_-_SOURCE16"/>
      <sheetName val="FIGURE_-_DESTINATION16"/>
      <sheetName val="COP_201016"/>
      <sheetName val="Index_Sheet22"/>
      <sheetName val="Dfltr_and_Loctn22"/>
      <sheetName val="input_costs22"/>
      <sheetName val="shipping_sum22"/>
      <sheetName val="CHART_DATA22"/>
      <sheetName val="FIGURE_-_SOURCE22"/>
      <sheetName val="FIGURE_-_DESTINATION22"/>
      <sheetName val="COP_201022"/>
      <sheetName val="Index_Sheet17"/>
      <sheetName val="Dfltr_and_Loctn17"/>
      <sheetName val="input_costs17"/>
      <sheetName val="shipping_sum17"/>
      <sheetName val="CHART_DATA17"/>
      <sheetName val="FIGURE_-_SOURCE17"/>
      <sheetName val="FIGURE_-_DESTINATION17"/>
      <sheetName val="COP_201017"/>
      <sheetName val="Index_Sheet20"/>
      <sheetName val="Dfltr_and_Loctn20"/>
      <sheetName val="input_costs20"/>
      <sheetName val="shipping_sum20"/>
      <sheetName val="CHART_DATA20"/>
      <sheetName val="FIGURE_-_SOURCE20"/>
      <sheetName val="FIGURE_-_DESTINATION20"/>
      <sheetName val="COP_201020"/>
      <sheetName val="Index_Sheet19"/>
      <sheetName val="Dfltr_and_Loctn19"/>
      <sheetName val="input_costs19"/>
      <sheetName val="shipping_sum19"/>
      <sheetName val="CHART_DATA19"/>
      <sheetName val="FIGURE_-_SOURCE19"/>
      <sheetName val="FIGURE_-_DESTINATION19"/>
      <sheetName val="COP_201019"/>
      <sheetName val="Index_Sheet18"/>
      <sheetName val="Dfltr_and_Loctn18"/>
      <sheetName val="input_costs18"/>
      <sheetName val="shipping_sum18"/>
      <sheetName val="CHART_DATA18"/>
      <sheetName val="FIGURE_-_SOURCE18"/>
      <sheetName val="FIGURE_-_DESTINATION18"/>
      <sheetName val="COP_201018"/>
      <sheetName val="Index_Sheet21"/>
      <sheetName val="Dfltr_and_Loctn21"/>
      <sheetName val="input_costs21"/>
      <sheetName val="shipping_sum21"/>
      <sheetName val="CHART_DATA21"/>
      <sheetName val="FIGURE_-_SOURCE21"/>
      <sheetName val="FIGURE_-_DESTINATION21"/>
      <sheetName val="COP_201021"/>
      <sheetName val="Index_Sheet28"/>
      <sheetName val="Dfltr_and_Loctn28"/>
      <sheetName val="input_costs28"/>
      <sheetName val="shipping_sum28"/>
      <sheetName val="CHART_DATA28"/>
      <sheetName val="FIGURE_-_SOURCE28"/>
      <sheetName val="FIGURE_-_DESTINATION28"/>
      <sheetName val="COP_201028"/>
      <sheetName val="Index_Sheet23"/>
      <sheetName val="Dfltr_and_Loctn23"/>
      <sheetName val="input_costs23"/>
      <sheetName val="shipping_sum23"/>
      <sheetName val="CHART_DATA23"/>
      <sheetName val="FIGURE_-_SOURCE23"/>
      <sheetName val="FIGURE_-_DESTINATION23"/>
      <sheetName val="COP_201023"/>
      <sheetName val="Index_Sheet24"/>
      <sheetName val="Dfltr_and_Loctn24"/>
      <sheetName val="input_costs24"/>
      <sheetName val="shipping_sum24"/>
      <sheetName val="CHART_DATA24"/>
      <sheetName val="FIGURE_-_SOURCE24"/>
      <sheetName val="FIGURE_-_DESTINATION24"/>
      <sheetName val="COP_201024"/>
      <sheetName val="Index_Sheet25"/>
      <sheetName val="Dfltr_and_Loctn25"/>
      <sheetName val="input_costs25"/>
      <sheetName val="shipping_sum25"/>
      <sheetName val="CHART_DATA25"/>
      <sheetName val="FIGURE_-_SOURCE25"/>
      <sheetName val="FIGURE_-_DESTINATION25"/>
      <sheetName val="COP_201025"/>
      <sheetName val="Index_Sheet26"/>
      <sheetName val="Dfltr_and_Loctn26"/>
      <sheetName val="input_costs26"/>
      <sheetName val="shipping_sum26"/>
      <sheetName val="CHART_DATA26"/>
      <sheetName val="FIGURE_-_SOURCE26"/>
      <sheetName val="FIGURE_-_DESTINATION26"/>
      <sheetName val="COP_201026"/>
      <sheetName val="Index_Sheet27"/>
      <sheetName val="Dfltr_and_Loctn27"/>
      <sheetName val="input_costs27"/>
      <sheetName val="shipping_sum27"/>
      <sheetName val="CHART_DATA27"/>
      <sheetName val="FIGURE_-_SOURCE27"/>
      <sheetName val="FIGURE_-_DESTINATION27"/>
      <sheetName val="COP_201027"/>
      <sheetName val="Index_Sheet29"/>
      <sheetName val="Dfltr_and_Loctn29"/>
      <sheetName val="input_costs29"/>
      <sheetName val="shipping_sum29"/>
      <sheetName val="CHART_DATA29"/>
      <sheetName val="FIGURE_-_SOURCE29"/>
      <sheetName val="FIGURE_-_DESTINATION29"/>
      <sheetName val="COP_2010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t"/>
      <sheetName val="Active_imob."/>
      <sheetName val="balanta"/>
      <sheetName val="Bilant IV"/>
      <sheetName val="Profit"/>
      <sheetName val="Nota_ex"/>
      <sheetName val="Coperta note"/>
      <sheetName val="Fluxuri de trez"/>
      <sheetName val="Sit_cap_curent"/>
      <sheetName val="Sit_cap_precedent"/>
      <sheetName val="Nota 1"/>
      <sheetName val="Nota 2"/>
      <sheetName val="Nota 3"/>
      <sheetName val="Nota 4"/>
      <sheetName val="Nota 5"/>
      <sheetName val="Nota 6"/>
      <sheetName val="Nota 7"/>
      <sheetName val="Nota 8 "/>
      <sheetName val="Nota 9"/>
      <sheetName val="Nota 10"/>
      <sheetName val="Anexa 10"/>
      <sheetName val="Raport"/>
      <sheetName val="Raport (el)"/>
      <sheetName val="Raport (ea) "/>
      <sheetName val="PV"/>
      <sheetName val="Date firma"/>
      <sheetName val="Active_imob_"/>
      <sheetName val="Bilant_IV"/>
      <sheetName val="Coperta_note"/>
      <sheetName val="Fluxuri_de_trez"/>
      <sheetName val="Nota_1"/>
      <sheetName val="Nota_2"/>
      <sheetName val="Nota_3"/>
      <sheetName val="Nota_4"/>
      <sheetName val="Nota_5"/>
      <sheetName val="Nota_6"/>
      <sheetName val="Nota_7"/>
      <sheetName val="Nota_8_"/>
      <sheetName val="Nota_9"/>
      <sheetName val="Nota_10"/>
      <sheetName val="Anexa_10"/>
      <sheetName val="Raport_(el)"/>
      <sheetName val="Raport_(ea)_"/>
      <sheetName val="Date_firma"/>
      <sheetName val="Active_imob_1"/>
      <sheetName val="Bilant_IV1"/>
      <sheetName val="Coperta_note1"/>
      <sheetName val="Fluxuri_de_trez1"/>
      <sheetName val="Nota_11"/>
      <sheetName val="Nota_21"/>
      <sheetName val="Nota_31"/>
      <sheetName val="Nota_41"/>
      <sheetName val="Nota_51"/>
      <sheetName val="Nota_61"/>
      <sheetName val="Nota_71"/>
      <sheetName val="Nota_8_1"/>
      <sheetName val="Nota_91"/>
      <sheetName val="Nota_101"/>
      <sheetName val="Anexa_101"/>
      <sheetName val="Raport_(el)1"/>
      <sheetName val="Raport_(ea)_1"/>
      <sheetName val="Date_firma1"/>
      <sheetName val="Active_imob_2"/>
      <sheetName val="Bilant_IV2"/>
      <sheetName val="Coperta_note2"/>
      <sheetName val="Fluxuri_de_trez2"/>
      <sheetName val="Nota_12"/>
      <sheetName val="Nota_22"/>
      <sheetName val="Nota_32"/>
      <sheetName val="Nota_42"/>
      <sheetName val="Nota_52"/>
      <sheetName val="Nota_62"/>
      <sheetName val="Nota_72"/>
      <sheetName val="Nota_8_2"/>
      <sheetName val="Nota_92"/>
      <sheetName val="Nota_102"/>
      <sheetName val="Anexa_102"/>
      <sheetName val="Raport_(el)2"/>
      <sheetName val="Raport_(ea)_2"/>
      <sheetName val="Date_firma2"/>
      <sheetName val="Active_imob_3"/>
      <sheetName val="Bilant_IV3"/>
      <sheetName val="Coperta_note3"/>
      <sheetName val="Fluxuri_de_trez3"/>
      <sheetName val="Nota_13"/>
      <sheetName val="Nota_23"/>
      <sheetName val="Nota_33"/>
      <sheetName val="Nota_43"/>
      <sheetName val="Nota_53"/>
      <sheetName val="Nota_63"/>
      <sheetName val="Nota_73"/>
      <sheetName val="Nota_8_3"/>
      <sheetName val="Nota_93"/>
      <sheetName val="Nota_103"/>
      <sheetName val="Anexa_103"/>
      <sheetName val="Raport_(el)3"/>
      <sheetName val="Raport_(ea)_3"/>
      <sheetName val="Date_firma3"/>
      <sheetName val="Active_imob_4"/>
      <sheetName val="Bilant_IV4"/>
      <sheetName val="Coperta_note4"/>
      <sheetName val="Fluxuri_de_trez4"/>
      <sheetName val="Nota_14"/>
      <sheetName val="Nota_24"/>
      <sheetName val="Nota_34"/>
      <sheetName val="Nota_44"/>
      <sheetName val="Nota_54"/>
      <sheetName val="Nota_64"/>
      <sheetName val="Nota_74"/>
      <sheetName val="Nota_8_4"/>
      <sheetName val="Nota_94"/>
      <sheetName val="Nota_104"/>
      <sheetName val="Anexa_104"/>
      <sheetName val="Raport_(el)4"/>
      <sheetName val="Raport_(ea)_4"/>
      <sheetName val="Date_firma4"/>
      <sheetName val="Active_imob_10"/>
      <sheetName val="Bilant_IV10"/>
      <sheetName val="Coperta_note10"/>
      <sheetName val="Fluxuri_de_trez10"/>
      <sheetName val="Nota_110"/>
      <sheetName val="Nota_210"/>
      <sheetName val="Nota_310"/>
      <sheetName val="Nota_410"/>
      <sheetName val="Nota_510"/>
      <sheetName val="Nota_610"/>
      <sheetName val="Nota_710"/>
      <sheetName val="Nota_8_10"/>
      <sheetName val="Nota_910"/>
      <sheetName val="Nota_1010"/>
      <sheetName val="Anexa_1010"/>
      <sheetName val="Raport_(el)10"/>
      <sheetName val="Raport_(ea)_10"/>
      <sheetName val="Date_firma10"/>
      <sheetName val="Active_imob_5"/>
      <sheetName val="Bilant_IV5"/>
      <sheetName val="Coperta_note5"/>
      <sheetName val="Fluxuri_de_trez5"/>
      <sheetName val="Nota_15"/>
      <sheetName val="Nota_25"/>
      <sheetName val="Nota_35"/>
      <sheetName val="Nota_45"/>
      <sheetName val="Nota_55"/>
      <sheetName val="Nota_65"/>
      <sheetName val="Nota_75"/>
      <sheetName val="Nota_8_5"/>
      <sheetName val="Nota_95"/>
      <sheetName val="Nota_105"/>
      <sheetName val="Anexa_105"/>
      <sheetName val="Raport_(el)5"/>
      <sheetName val="Raport_(ea)_5"/>
      <sheetName val="Date_firma5"/>
      <sheetName val="Active_imob_8"/>
      <sheetName val="Bilant_IV8"/>
      <sheetName val="Coperta_note8"/>
      <sheetName val="Fluxuri_de_trez8"/>
      <sheetName val="Nota_18"/>
      <sheetName val="Nota_28"/>
      <sheetName val="Nota_38"/>
      <sheetName val="Nota_48"/>
      <sheetName val="Nota_58"/>
      <sheetName val="Nota_68"/>
      <sheetName val="Nota_78"/>
      <sheetName val="Nota_8_8"/>
      <sheetName val="Nota_98"/>
      <sheetName val="Nota_108"/>
      <sheetName val="Anexa_108"/>
      <sheetName val="Raport_(el)8"/>
      <sheetName val="Raport_(ea)_8"/>
      <sheetName val="Date_firma8"/>
      <sheetName val="Active_imob_7"/>
      <sheetName val="Bilant_IV7"/>
      <sheetName val="Coperta_note7"/>
      <sheetName val="Fluxuri_de_trez7"/>
      <sheetName val="Nota_17"/>
      <sheetName val="Nota_27"/>
      <sheetName val="Nota_37"/>
      <sheetName val="Nota_47"/>
      <sheetName val="Nota_57"/>
      <sheetName val="Nota_67"/>
      <sheetName val="Nota_77"/>
      <sheetName val="Nota_8_7"/>
      <sheetName val="Nota_97"/>
      <sheetName val="Nota_107"/>
      <sheetName val="Anexa_107"/>
      <sheetName val="Raport_(el)7"/>
      <sheetName val="Raport_(ea)_7"/>
      <sheetName val="Date_firma7"/>
      <sheetName val="Active_imob_6"/>
      <sheetName val="Bilant_IV6"/>
      <sheetName val="Coperta_note6"/>
      <sheetName val="Fluxuri_de_trez6"/>
      <sheetName val="Nota_16"/>
      <sheetName val="Nota_26"/>
      <sheetName val="Nota_36"/>
      <sheetName val="Nota_46"/>
      <sheetName val="Nota_56"/>
      <sheetName val="Nota_66"/>
      <sheetName val="Nota_76"/>
      <sheetName val="Nota_8_6"/>
      <sheetName val="Nota_96"/>
      <sheetName val="Nota_106"/>
      <sheetName val="Anexa_106"/>
      <sheetName val="Raport_(el)6"/>
      <sheetName val="Raport_(ea)_6"/>
      <sheetName val="Date_firma6"/>
      <sheetName val="Active_imob_9"/>
      <sheetName val="Bilant_IV9"/>
      <sheetName val="Coperta_note9"/>
      <sheetName val="Fluxuri_de_trez9"/>
      <sheetName val="Nota_19"/>
      <sheetName val="Nota_29"/>
      <sheetName val="Nota_39"/>
      <sheetName val="Nota_49"/>
      <sheetName val="Nota_59"/>
      <sheetName val="Nota_69"/>
      <sheetName val="Nota_79"/>
      <sheetName val="Nota_8_9"/>
      <sheetName val="Nota_99"/>
      <sheetName val="Nota_109"/>
      <sheetName val="Anexa_109"/>
      <sheetName val="Raport_(el)9"/>
      <sheetName val="Raport_(ea)_9"/>
      <sheetName val="Date_firma9"/>
      <sheetName val="Active_imob_16"/>
      <sheetName val="Bilant_IV16"/>
      <sheetName val="Coperta_note16"/>
      <sheetName val="Fluxuri_de_trez16"/>
      <sheetName val="Nota_116"/>
      <sheetName val="Nota_216"/>
      <sheetName val="Nota_316"/>
      <sheetName val="Nota_416"/>
      <sheetName val="Nota_516"/>
      <sheetName val="Nota_616"/>
      <sheetName val="Nota_716"/>
      <sheetName val="Nota_8_16"/>
      <sheetName val="Nota_916"/>
      <sheetName val="Nota_1016"/>
      <sheetName val="Anexa_1016"/>
      <sheetName val="Raport_(el)16"/>
      <sheetName val="Raport_(ea)_16"/>
      <sheetName val="Date_firma16"/>
      <sheetName val="Active_imob_11"/>
      <sheetName val="Bilant_IV11"/>
      <sheetName val="Coperta_note11"/>
      <sheetName val="Fluxuri_de_trez11"/>
      <sheetName val="Nota_111"/>
      <sheetName val="Nota_211"/>
      <sheetName val="Nota_311"/>
      <sheetName val="Nota_411"/>
      <sheetName val="Nota_511"/>
      <sheetName val="Nota_611"/>
      <sheetName val="Nota_711"/>
      <sheetName val="Nota_8_11"/>
      <sheetName val="Nota_911"/>
      <sheetName val="Nota_1011"/>
      <sheetName val="Anexa_1011"/>
      <sheetName val="Raport_(el)11"/>
      <sheetName val="Raport_(ea)_11"/>
      <sheetName val="Date_firma11"/>
      <sheetName val="Active_imob_12"/>
      <sheetName val="Bilant_IV12"/>
      <sheetName val="Coperta_note12"/>
      <sheetName val="Fluxuri_de_trez12"/>
      <sheetName val="Nota_112"/>
      <sheetName val="Nota_212"/>
      <sheetName val="Nota_312"/>
      <sheetName val="Nota_412"/>
      <sheetName val="Nota_512"/>
      <sheetName val="Nota_612"/>
      <sheetName val="Nota_712"/>
      <sheetName val="Nota_8_12"/>
      <sheetName val="Nota_912"/>
      <sheetName val="Nota_1012"/>
      <sheetName val="Anexa_1012"/>
      <sheetName val="Raport_(el)12"/>
      <sheetName val="Raport_(ea)_12"/>
      <sheetName val="Date_firma12"/>
      <sheetName val="Active_imob_13"/>
      <sheetName val="Bilant_IV13"/>
      <sheetName val="Coperta_note13"/>
      <sheetName val="Fluxuri_de_trez13"/>
      <sheetName val="Nota_113"/>
      <sheetName val="Nota_213"/>
      <sheetName val="Nota_313"/>
      <sheetName val="Nota_413"/>
      <sheetName val="Nota_513"/>
      <sheetName val="Nota_613"/>
      <sheetName val="Nota_713"/>
      <sheetName val="Nota_8_13"/>
      <sheetName val="Nota_913"/>
      <sheetName val="Nota_1013"/>
      <sheetName val="Anexa_1013"/>
      <sheetName val="Raport_(el)13"/>
      <sheetName val="Raport_(ea)_13"/>
      <sheetName val="Date_firma13"/>
      <sheetName val="Active_imob_14"/>
      <sheetName val="Bilant_IV14"/>
      <sheetName val="Coperta_note14"/>
      <sheetName val="Fluxuri_de_trez14"/>
      <sheetName val="Nota_114"/>
      <sheetName val="Nota_214"/>
      <sheetName val="Nota_314"/>
      <sheetName val="Nota_414"/>
      <sheetName val="Nota_514"/>
      <sheetName val="Nota_614"/>
      <sheetName val="Nota_714"/>
      <sheetName val="Nota_8_14"/>
      <sheetName val="Nota_914"/>
      <sheetName val="Nota_1014"/>
      <sheetName val="Anexa_1014"/>
      <sheetName val="Raport_(el)14"/>
      <sheetName val="Raport_(ea)_14"/>
      <sheetName val="Date_firma14"/>
      <sheetName val="Active_imob_15"/>
      <sheetName val="Bilant_IV15"/>
      <sheetName val="Coperta_note15"/>
      <sheetName val="Fluxuri_de_trez15"/>
      <sheetName val="Nota_115"/>
      <sheetName val="Nota_215"/>
      <sheetName val="Nota_315"/>
      <sheetName val="Nota_415"/>
      <sheetName val="Nota_515"/>
      <sheetName val="Nota_615"/>
      <sheetName val="Nota_715"/>
      <sheetName val="Nota_8_15"/>
      <sheetName val="Nota_915"/>
      <sheetName val="Nota_1015"/>
      <sheetName val="Anexa_1015"/>
      <sheetName val="Raport_(el)15"/>
      <sheetName val="Raport_(ea)_15"/>
      <sheetName val="Date_firma15"/>
      <sheetName val="Active_imob_17"/>
      <sheetName val="Bilant_IV17"/>
      <sheetName val="Coperta_note17"/>
      <sheetName val="Fluxuri_de_trez17"/>
      <sheetName val="Nota_117"/>
      <sheetName val="Nota_217"/>
      <sheetName val="Nota_317"/>
      <sheetName val="Nota_417"/>
      <sheetName val="Nota_517"/>
      <sheetName val="Nota_617"/>
      <sheetName val="Nota_717"/>
      <sheetName val="Nota_8_17"/>
      <sheetName val="Nota_917"/>
      <sheetName val="Nota_1017"/>
      <sheetName val="Anexa_1017"/>
      <sheetName val="Raport_(el)17"/>
      <sheetName val="Raport_(ea)_17"/>
      <sheetName val="Date_firma17"/>
    </sheetNames>
    <sheetDataSet>
      <sheetData sheetId="0"/>
      <sheetData sheetId="1" refreshError="1"/>
      <sheetData sheetId="2">
        <row r="1">
          <cell r="A1">
            <v>1</v>
          </cell>
        </row>
      </sheetData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CA0205"/>
      <sheetName val="NOCA0205 (2)"/>
      <sheetName val="NOCA0205_(2)"/>
      <sheetName val="NOCA0205_(2)1"/>
      <sheetName val="NOCA0205_(2)2"/>
      <sheetName val="NOCA0205_(2)3"/>
      <sheetName val="NOCA0205_(2)4"/>
      <sheetName val="NOCA0205_(2)7"/>
      <sheetName val="NOCA0205_(2)5"/>
      <sheetName val="NOCA0205_(2)6"/>
      <sheetName val="NOCA0205_(2)8"/>
      <sheetName val="NOCA0205_(2)9"/>
      <sheetName val="NOCA0205_(2)10"/>
      <sheetName val="NOCA0205_(2)11"/>
      <sheetName val="NOCA0205_(2)12"/>
      <sheetName val="NOCA0205_(2)13"/>
      <sheetName val="NOCA0205_(2)14"/>
      <sheetName val="NOCA0205_(2)15"/>
      <sheetName val="NOCA0205_(2)22"/>
      <sheetName val="NOCA0205_(2)16"/>
      <sheetName val="NOCA0205_(2)17"/>
      <sheetName val="NOCA0205_(2)20"/>
      <sheetName val="NOCA0205_(2)19"/>
      <sheetName val="NOCA0205_(2)18"/>
      <sheetName val="NOCA0205_(2)21"/>
      <sheetName val="NOCA0205_(2)29"/>
      <sheetName val="NOCA0205_(2)23"/>
      <sheetName val="NOCA0205_(2)24"/>
      <sheetName val="NOCA0205_(2)25"/>
      <sheetName val="NOCA0205_(2)26"/>
      <sheetName val="NOCA0205_(2)27"/>
      <sheetName val="NOCA0205_(2)28"/>
    </sheetNames>
    <sheetDataSet>
      <sheetData sheetId="0" refreshError="1">
        <row r="1">
          <cell r="A1" t="str">
            <v>SECT</v>
          </cell>
          <cell r="B1" t="str">
            <v>DENS</v>
          </cell>
          <cell r="C1" t="str">
            <v>NRM</v>
          </cell>
          <cell r="D1" t="str">
            <v>VI</v>
          </cell>
          <cell r="E1" t="str">
            <v>FILLER</v>
          </cell>
          <cell r="F1" t="str">
            <v>AMLU</v>
          </cell>
          <cell r="G1" t="str">
            <v>DIF</v>
          </cell>
          <cell r="H1" t="str">
            <v>AMDIF</v>
          </cell>
          <cell r="I1" t="str">
            <v>FIL</v>
          </cell>
          <cell r="J1" t="str">
            <v>AMAN</v>
          </cell>
          <cell r="K1" t="str">
            <v>AMEFC</v>
          </cell>
          <cell r="L1" t="str">
            <v>AMEF</v>
          </cell>
          <cell r="M1" t="str">
            <v>FILL</v>
          </cell>
          <cell r="N1" t="str">
            <v>VN</v>
          </cell>
        </row>
        <row r="2">
          <cell r="A2">
            <v>1</v>
          </cell>
          <cell r="B2" t="str">
            <v>CLOROSODICE</v>
          </cell>
          <cell r="C2">
            <v>37</v>
          </cell>
          <cell r="D2">
            <v>593787930</v>
          </cell>
          <cell r="E2" t="str">
            <v>|</v>
          </cell>
          <cell r="F2">
            <v>665240</v>
          </cell>
          <cell r="G2">
            <v>0</v>
          </cell>
          <cell r="H2">
            <v>665240</v>
          </cell>
          <cell r="J2">
            <v>1330480</v>
          </cell>
          <cell r="K2">
            <v>582232625</v>
          </cell>
          <cell r="L2">
            <v>21466633</v>
          </cell>
          <cell r="M2" t="str">
            <v>0</v>
          </cell>
          <cell r="N2">
            <v>11555305</v>
          </cell>
        </row>
        <row r="3">
          <cell r="A3">
            <v>2</v>
          </cell>
          <cell r="B3" t="str">
            <v>CLOROSODICE II</v>
          </cell>
          <cell r="C3">
            <v>236</v>
          </cell>
          <cell r="D3">
            <v>251025643803</v>
          </cell>
          <cell r="E3" t="str">
            <v>|</v>
          </cell>
          <cell r="F3">
            <v>381336986</v>
          </cell>
          <cell r="G3">
            <v>0</v>
          </cell>
          <cell r="H3">
            <v>381336986</v>
          </cell>
          <cell r="J3">
            <v>768201359</v>
          </cell>
          <cell r="K3">
            <v>208420229491</v>
          </cell>
          <cell r="L3">
            <v>12974666044</v>
          </cell>
          <cell r="M3" t="str">
            <v>0</v>
          </cell>
          <cell r="N3">
            <v>42605414312</v>
          </cell>
        </row>
        <row r="4">
          <cell r="A4">
            <v>3</v>
          </cell>
          <cell r="B4" t="str">
            <v>OXO I</v>
          </cell>
          <cell r="C4">
            <v>167</v>
          </cell>
          <cell r="D4">
            <v>159930379724</v>
          </cell>
          <cell r="E4" t="str">
            <v>|</v>
          </cell>
          <cell r="F4">
            <v>297158359</v>
          </cell>
          <cell r="G4">
            <v>0</v>
          </cell>
          <cell r="H4">
            <v>297158359</v>
          </cell>
          <cell r="J4">
            <v>594400395</v>
          </cell>
          <cell r="K4">
            <v>142067546362</v>
          </cell>
          <cell r="L4">
            <v>7914393222</v>
          </cell>
          <cell r="M4" t="str">
            <v>0</v>
          </cell>
          <cell r="N4">
            <v>17862833362</v>
          </cell>
        </row>
        <row r="5">
          <cell r="A5">
            <v>4</v>
          </cell>
          <cell r="B5" t="str">
            <v>OXO II</v>
          </cell>
          <cell r="C5">
            <v>119</v>
          </cell>
          <cell r="D5">
            <v>892458419329</v>
          </cell>
          <cell r="E5" t="str">
            <v>|</v>
          </cell>
          <cell r="F5">
            <v>7140943810</v>
          </cell>
          <cell r="G5">
            <v>0</v>
          </cell>
          <cell r="H5">
            <v>7140943810</v>
          </cell>
          <cell r="J5">
            <v>14284201296</v>
          </cell>
          <cell r="K5">
            <v>431209241055</v>
          </cell>
          <cell r="L5">
            <v>186144503481</v>
          </cell>
          <cell r="M5" t="str">
            <v>0</v>
          </cell>
          <cell r="N5">
            <v>461249178274</v>
          </cell>
        </row>
        <row r="6">
          <cell r="A6">
            <v>5</v>
          </cell>
          <cell r="B6" t="str">
            <v>MONOMER I</v>
          </cell>
          <cell r="C6">
            <v>7</v>
          </cell>
          <cell r="D6">
            <v>7363940211</v>
          </cell>
          <cell r="E6" t="str">
            <v>|</v>
          </cell>
          <cell r="F6">
            <v>8236483</v>
          </cell>
          <cell r="G6">
            <v>0</v>
          </cell>
          <cell r="H6">
            <v>8236483</v>
          </cell>
          <cell r="J6">
            <v>16472966</v>
          </cell>
          <cell r="K6">
            <v>5854683322</v>
          </cell>
          <cell r="L6">
            <v>214148558</v>
          </cell>
          <cell r="M6" t="str">
            <v>0</v>
          </cell>
          <cell r="N6">
            <v>1509256889</v>
          </cell>
        </row>
        <row r="7">
          <cell r="A7">
            <v>6</v>
          </cell>
          <cell r="B7" t="str">
            <v>MONOMER II</v>
          </cell>
          <cell r="C7">
            <v>155</v>
          </cell>
          <cell r="D7">
            <v>111525110438</v>
          </cell>
          <cell r="E7" t="str">
            <v>|</v>
          </cell>
          <cell r="F7">
            <v>544679749</v>
          </cell>
          <cell r="G7">
            <v>0</v>
          </cell>
          <cell r="H7">
            <v>544679749</v>
          </cell>
          <cell r="J7">
            <v>1089359501</v>
          </cell>
          <cell r="K7">
            <v>58178293620</v>
          </cell>
          <cell r="L7">
            <v>14316707847</v>
          </cell>
          <cell r="M7" t="str">
            <v>0</v>
          </cell>
          <cell r="N7">
            <v>53346816818</v>
          </cell>
        </row>
        <row r="8">
          <cell r="A8">
            <v>7</v>
          </cell>
          <cell r="B8" t="str">
            <v>P V C  I</v>
          </cell>
          <cell r="C8">
            <v>175</v>
          </cell>
          <cell r="D8">
            <v>117950217194</v>
          </cell>
          <cell r="E8" t="str">
            <v>|</v>
          </cell>
          <cell r="F8">
            <v>225911480</v>
          </cell>
          <cell r="G8">
            <v>0</v>
          </cell>
          <cell r="H8">
            <v>225911480</v>
          </cell>
          <cell r="J8">
            <v>451822960</v>
          </cell>
          <cell r="K8">
            <v>82885422147</v>
          </cell>
          <cell r="L8">
            <v>12386088668</v>
          </cell>
          <cell r="M8" t="str">
            <v>0</v>
          </cell>
          <cell r="N8">
            <v>35064795047</v>
          </cell>
        </row>
        <row r="9">
          <cell r="A9">
            <v>8</v>
          </cell>
          <cell r="B9" t="str">
            <v>P V C  II</v>
          </cell>
          <cell r="C9">
            <v>438</v>
          </cell>
          <cell r="D9">
            <v>242125172262</v>
          </cell>
          <cell r="E9" t="str">
            <v>|</v>
          </cell>
          <cell r="F9">
            <v>739926045</v>
          </cell>
          <cell r="G9">
            <v>0</v>
          </cell>
          <cell r="H9">
            <v>739926045</v>
          </cell>
          <cell r="J9">
            <v>1475748091</v>
          </cell>
          <cell r="K9">
            <v>160837352785</v>
          </cell>
          <cell r="L9">
            <v>17167132595</v>
          </cell>
          <cell r="M9" t="str">
            <v>0</v>
          </cell>
          <cell r="N9">
            <v>81287819477</v>
          </cell>
        </row>
        <row r="10">
          <cell r="A10">
            <v>9</v>
          </cell>
          <cell r="B10" t="str">
            <v>HCH+IZOMERI</v>
          </cell>
          <cell r="C10">
            <v>2</v>
          </cell>
          <cell r="D10">
            <v>90011455</v>
          </cell>
          <cell r="E10" t="str">
            <v>|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90011455</v>
          </cell>
          <cell r="L10">
            <v>0</v>
          </cell>
          <cell r="M10" t="str">
            <v>0</v>
          </cell>
          <cell r="N10">
            <v>0</v>
          </cell>
        </row>
        <row r="11">
          <cell r="A11">
            <v>10</v>
          </cell>
          <cell r="B11" t="str">
            <v>PRODUSI CLORURATI</v>
          </cell>
          <cell r="C11">
            <v>309</v>
          </cell>
          <cell r="D11">
            <v>88326172030</v>
          </cell>
          <cell r="E11" t="str">
            <v>|</v>
          </cell>
          <cell r="F11">
            <v>181725038</v>
          </cell>
          <cell r="G11">
            <v>0</v>
          </cell>
          <cell r="H11">
            <v>181725038</v>
          </cell>
          <cell r="J11">
            <v>363450076</v>
          </cell>
          <cell r="K11">
            <v>67656417209</v>
          </cell>
          <cell r="L11">
            <v>4952181355</v>
          </cell>
          <cell r="M11" t="str">
            <v>0</v>
          </cell>
          <cell r="N11">
            <v>20669754821</v>
          </cell>
        </row>
        <row r="12">
          <cell r="A12">
            <v>11</v>
          </cell>
          <cell r="B12" t="str">
            <v>TIOCOLI PEST. II</v>
          </cell>
          <cell r="C12">
            <v>35</v>
          </cell>
          <cell r="D12">
            <v>9369276298</v>
          </cell>
          <cell r="E12" t="str">
            <v>|</v>
          </cell>
          <cell r="F12">
            <v>11812163</v>
          </cell>
          <cell r="G12">
            <v>0</v>
          </cell>
          <cell r="H12">
            <v>11812163</v>
          </cell>
          <cell r="J12">
            <v>23624326</v>
          </cell>
          <cell r="K12">
            <v>7828640959</v>
          </cell>
          <cell r="L12">
            <v>331001654</v>
          </cell>
          <cell r="M12" t="str">
            <v>0</v>
          </cell>
          <cell r="N12">
            <v>1540635339</v>
          </cell>
        </row>
        <row r="13">
          <cell r="A13">
            <v>12</v>
          </cell>
          <cell r="B13" t="str">
            <v>PROPENOXID</v>
          </cell>
          <cell r="C13">
            <v>170</v>
          </cell>
          <cell r="D13">
            <v>321386134858</v>
          </cell>
          <cell r="E13" t="str">
            <v>|</v>
          </cell>
          <cell r="F13">
            <v>1413995384</v>
          </cell>
          <cell r="G13">
            <v>0</v>
          </cell>
          <cell r="H13">
            <v>1413995384</v>
          </cell>
          <cell r="J13">
            <v>2828686887</v>
          </cell>
          <cell r="K13">
            <v>140207862416</v>
          </cell>
          <cell r="L13">
            <v>17050049766</v>
          </cell>
          <cell r="M13" t="str">
            <v>0</v>
          </cell>
          <cell r="N13">
            <v>181178272442</v>
          </cell>
        </row>
        <row r="14">
          <cell r="A14">
            <v>13</v>
          </cell>
          <cell r="B14" t="str">
            <v>POLICARBONATI  PEST.I</v>
          </cell>
          <cell r="C14">
            <v>140</v>
          </cell>
          <cell r="D14">
            <v>61792433301</v>
          </cell>
          <cell r="E14" t="str">
            <v>|</v>
          </cell>
          <cell r="F14">
            <v>255978098</v>
          </cell>
          <cell r="G14">
            <v>0</v>
          </cell>
          <cell r="H14">
            <v>255978098</v>
          </cell>
          <cell r="J14">
            <v>512278303</v>
          </cell>
          <cell r="K14">
            <v>42326650048</v>
          </cell>
          <cell r="L14">
            <v>6578006278</v>
          </cell>
          <cell r="M14" t="str">
            <v>0</v>
          </cell>
          <cell r="N14">
            <v>19465783253</v>
          </cell>
        </row>
        <row r="15">
          <cell r="A15">
            <v>14</v>
          </cell>
          <cell r="B15" t="str">
            <v>ALFANAFTOLI    PEST.I</v>
          </cell>
          <cell r="C15">
            <v>58</v>
          </cell>
          <cell r="D15">
            <v>76118547886</v>
          </cell>
          <cell r="E15" t="str">
            <v>|</v>
          </cell>
          <cell r="F15">
            <v>477160526</v>
          </cell>
          <cell r="G15">
            <v>0</v>
          </cell>
          <cell r="H15">
            <v>477160526</v>
          </cell>
          <cell r="J15">
            <v>954321054</v>
          </cell>
          <cell r="K15">
            <v>55546431224</v>
          </cell>
          <cell r="L15">
            <v>18608747306</v>
          </cell>
          <cell r="M15" t="str">
            <v>0</v>
          </cell>
          <cell r="N15">
            <v>20572116662</v>
          </cell>
        </row>
        <row r="16">
          <cell r="A16">
            <v>15</v>
          </cell>
          <cell r="B16" t="str">
            <v>BCM+ALCHILAMINE PEST.I</v>
          </cell>
          <cell r="C16">
            <v>82</v>
          </cell>
          <cell r="D16">
            <v>100333354192</v>
          </cell>
          <cell r="E16" t="str">
            <v>|</v>
          </cell>
          <cell r="F16">
            <v>134970243</v>
          </cell>
          <cell r="G16">
            <v>0</v>
          </cell>
          <cell r="H16">
            <v>134970243</v>
          </cell>
          <cell r="J16">
            <v>269940486</v>
          </cell>
          <cell r="K16">
            <v>82901830649</v>
          </cell>
          <cell r="L16">
            <v>3790130560</v>
          </cell>
          <cell r="M16" t="str">
            <v>0</v>
          </cell>
          <cell r="N16">
            <v>17431523543</v>
          </cell>
        </row>
        <row r="17">
          <cell r="A17">
            <v>16</v>
          </cell>
          <cell r="B17" t="str">
            <v>ALCHILENAMINE   PEST.I</v>
          </cell>
          <cell r="C17">
            <v>21</v>
          </cell>
          <cell r="D17">
            <v>74670025806</v>
          </cell>
          <cell r="E17" t="str">
            <v>|</v>
          </cell>
          <cell r="F17">
            <v>21396115</v>
          </cell>
          <cell r="G17">
            <v>0</v>
          </cell>
          <cell r="H17">
            <v>21396115</v>
          </cell>
          <cell r="J17">
            <v>42792232</v>
          </cell>
          <cell r="K17">
            <v>70507677096</v>
          </cell>
          <cell r="L17">
            <v>2117548277</v>
          </cell>
          <cell r="M17" t="str">
            <v>0</v>
          </cell>
          <cell r="N17">
            <v>4162348710</v>
          </cell>
        </row>
        <row r="18">
          <cell r="A18">
            <v>17</v>
          </cell>
          <cell r="B18" t="str">
            <v>METOBEN SI MECLORAN PEST. II</v>
          </cell>
          <cell r="C18">
            <v>67</v>
          </cell>
          <cell r="D18">
            <v>56254560502</v>
          </cell>
          <cell r="E18" t="str">
            <v>|</v>
          </cell>
          <cell r="F18">
            <v>197936994</v>
          </cell>
          <cell r="G18">
            <v>0</v>
          </cell>
          <cell r="H18">
            <v>197936994</v>
          </cell>
          <cell r="J18">
            <v>395873988</v>
          </cell>
          <cell r="K18">
            <v>33436667501</v>
          </cell>
          <cell r="L18">
            <v>5048002317</v>
          </cell>
          <cell r="M18" t="str">
            <v>0</v>
          </cell>
          <cell r="N18">
            <v>22817893001</v>
          </cell>
        </row>
        <row r="19">
          <cell r="A19">
            <v>18</v>
          </cell>
          <cell r="B19" t="str">
            <v>APA OXIGENATA</v>
          </cell>
          <cell r="C19">
            <v>45</v>
          </cell>
          <cell r="D19">
            <v>28295830945</v>
          </cell>
          <cell r="E19" t="str">
            <v>|</v>
          </cell>
          <cell r="F19">
            <v>237370743</v>
          </cell>
          <cell r="G19">
            <v>0</v>
          </cell>
          <cell r="H19">
            <v>237370743</v>
          </cell>
          <cell r="J19">
            <v>474741486</v>
          </cell>
          <cell r="K19">
            <v>20463129507</v>
          </cell>
          <cell r="L19">
            <v>6242530989</v>
          </cell>
          <cell r="M19" t="str">
            <v>0</v>
          </cell>
          <cell r="N19">
            <v>7832701438</v>
          </cell>
        </row>
        <row r="20">
          <cell r="A20">
            <v>20</v>
          </cell>
          <cell r="B20" t="str">
            <v>MECANIC</v>
          </cell>
          <cell r="C20">
            <v>582</v>
          </cell>
          <cell r="D20">
            <v>175135035779</v>
          </cell>
          <cell r="E20" t="str">
            <v>|</v>
          </cell>
          <cell r="F20">
            <v>447004018</v>
          </cell>
          <cell r="G20">
            <v>0</v>
          </cell>
          <cell r="H20">
            <v>447004018</v>
          </cell>
          <cell r="J20">
            <v>896231736</v>
          </cell>
          <cell r="K20">
            <v>120772554209</v>
          </cell>
          <cell r="L20">
            <v>13414293046</v>
          </cell>
          <cell r="M20" t="str">
            <v>0</v>
          </cell>
          <cell r="N20">
            <v>54362481570</v>
          </cell>
        </row>
        <row r="21">
          <cell r="A21">
            <v>21</v>
          </cell>
          <cell r="B21" t="str">
            <v>ELECTRO</v>
          </cell>
          <cell r="C21">
            <v>256</v>
          </cell>
          <cell r="D21">
            <v>67823043167</v>
          </cell>
          <cell r="E21" t="str">
            <v>|</v>
          </cell>
          <cell r="F21">
            <v>77545441</v>
          </cell>
          <cell r="G21">
            <v>0</v>
          </cell>
          <cell r="H21">
            <v>77545441</v>
          </cell>
          <cell r="J21">
            <v>155188458</v>
          </cell>
          <cell r="K21">
            <v>59736005480</v>
          </cell>
          <cell r="L21">
            <v>2139557516</v>
          </cell>
          <cell r="M21" t="str">
            <v>0</v>
          </cell>
          <cell r="N21">
            <v>8087037687</v>
          </cell>
        </row>
        <row r="22">
          <cell r="A22">
            <v>22</v>
          </cell>
          <cell r="B22" t="str">
            <v>A T M</v>
          </cell>
          <cell r="C22">
            <v>99</v>
          </cell>
          <cell r="D22">
            <v>18523268483</v>
          </cell>
          <cell r="E22" t="str">
            <v>|</v>
          </cell>
          <cell r="F22">
            <v>40192426</v>
          </cell>
          <cell r="G22">
            <v>0</v>
          </cell>
          <cell r="H22">
            <v>40192426</v>
          </cell>
          <cell r="J22">
            <v>80457697</v>
          </cell>
          <cell r="K22">
            <v>15177993968</v>
          </cell>
          <cell r="L22">
            <v>1098497881</v>
          </cell>
          <cell r="M22" t="str">
            <v>0</v>
          </cell>
          <cell r="N22">
            <v>3345274515</v>
          </cell>
        </row>
        <row r="23">
          <cell r="A23">
            <v>23</v>
          </cell>
          <cell r="B23" t="str">
            <v>TRANSPORTURI</v>
          </cell>
          <cell r="C23">
            <v>1477</v>
          </cell>
          <cell r="D23">
            <v>581097517578</v>
          </cell>
          <cell r="E23" t="str">
            <v>|</v>
          </cell>
          <cell r="F23">
            <v>1101420142</v>
          </cell>
          <cell r="G23">
            <v>0</v>
          </cell>
          <cell r="H23">
            <v>1101420142</v>
          </cell>
          <cell r="J23">
            <v>2202840284</v>
          </cell>
          <cell r="K23">
            <v>451087211795</v>
          </cell>
          <cell r="L23">
            <v>25532909955</v>
          </cell>
          <cell r="M23" t="str">
            <v>0</v>
          </cell>
          <cell r="N23">
            <v>130010305783</v>
          </cell>
        </row>
        <row r="24">
          <cell r="A24">
            <v>25</v>
          </cell>
          <cell r="B24" t="str">
            <v>UTILITATI TERMO</v>
          </cell>
          <cell r="C24">
            <v>1308</v>
          </cell>
          <cell r="D24">
            <v>750722969564</v>
          </cell>
          <cell r="E24" t="str">
            <v>|</v>
          </cell>
          <cell r="F24">
            <v>1664073245</v>
          </cell>
          <cell r="G24">
            <v>0</v>
          </cell>
          <cell r="H24">
            <v>1664073245</v>
          </cell>
          <cell r="J24">
            <v>3329217739</v>
          </cell>
          <cell r="K24">
            <v>538200246960</v>
          </cell>
          <cell r="L24">
            <v>45804599708</v>
          </cell>
          <cell r="M24" t="str">
            <v>0</v>
          </cell>
          <cell r="N24">
            <v>212522722604</v>
          </cell>
        </row>
        <row r="25">
          <cell r="A25">
            <v>27</v>
          </cell>
          <cell r="B25" t="str">
            <v>M.E.A.</v>
          </cell>
          <cell r="C25">
            <v>12</v>
          </cell>
          <cell r="D25">
            <v>17945997945</v>
          </cell>
          <cell r="E25" t="str">
            <v>|</v>
          </cell>
          <cell r="F25">
            <v>22988008</v>
          </cell>
          <cell r="G25">
            <v>0</v>
          </cell>
          <cell r="H25">
            <v>22988008</v>
          </cell>
          <cell r="J25">
            <v>45976020</v>
          </cell>
          <cell r="K25">
            <v>14345621682</v>
          </cell>
          <cell r="L25">
            <v>731217034</v>
          </cell>
          <cell r="M25" t="str">
            <v>0</v>
          </cell>
          <cell r="N25">
            <v>3600376263</v>
          </cell>
        </row>
        <row r="26">
          <cell r="A26">
            <v>28</v>
          </cell>
          <cell r="B26" t="str">
            <v>CENTRUL DE CERCETARE</v>
          </cell>
          <cell r="C26">
            <v>94</v>
          </cell>
          <cell r="D26">
            <v>37047397894</v>
          </cell>
          <cell r="E26" t="str">
            <v>|</v>
          </cell>
          <cell r="F26">
            <v>83622565</v>
          </cell>
          <cell r="G26">
            <v>0</v>
          </cell>
          <cell r="H26">
            <v>83622565</v>
          </cell>
          <cell r="J26">
            <v>168515508</v>
          </cell>
          <cell r="K26">
            <v>10558401603</v>
          </cell>
          <cell r="L26">
            <v>1368991545</v>
          </cell>
          <cell r="M26" t="str">
            <v>0</v>
          </cell>
          <cell r="N26">
            <v>26488996291</v>
          </cell>
        </row>
        <row r="27">
          <cell r="A27">
            <v>29</v>
          </cell>
          <cell r="B27" t="str">
            <v>CENTRUL DE CALCUL</v>
          </cell>
          <cell r="C27">
            <v>532</v>
          </cell>
          <cell r="D27">
            <v>43298484018</v>
          </cell>
          <cell r="E27" t="str">
            <v>|</v>
          </cell>
          <cell r="F27">
            <v>466696000</v>
          </cell>
          <cell r="G27">
            <v>0</v>
          </cell>
          <cell r="H27">
            <v>466696000</v>
          </cell>
          <cell r="J27">
            <v>933392086</v>
          </cell>
          <cell r="K27">
            <v>22081599301</v>
          </cell>
          <cell r="L27">
            <v>6852215795</v>
          </cell>
          <cell r="M27" t="str">
            <v>0</v>
          </cell>
          <cell r="N27">
            <v>21216884717</v>
          </cell>
        </row>
        <row r="28">
          <cell r="A28">
            <v>31</v>
          </cell>
          <cell r="B28" t="str">
            <v>CAMIN NEFAMILISTI</v>
          </cell>
          <cell r="C28">
            <v>39</v>
          </cell>
          <cell r="D28">
            <v>24539394721</v>
          </cell>
          <cell r="E28" t="str">
            <v>|</v>
          </cell>
          <cell r="F28">
            <v>48430530</v>
          </cell>
          <cell r="G28">
            <v>0</v>
          </cell>
          <cell r="H28">
            <v>48430530</v>
          </cell>
          <cell r="J28">
            <v>96861060</v>
          </cell>
          <cell r="K28">
            <v>8586076837</v>
          </cell>
          <cell r="L28">
            <v>1249068804</v>
          </cell>
          <cell r="M28" t="str">
            <v>0</v>
          </cell>
          <cell r="N28">
            <v>15953317884</v>
          </cell>
        </row>
        <row r="29">
          <cell r="A29">
            <v>32</v>
          </cell>
          <cell r="B29" t="str">
            <v>PROTECTIA MEDIULUI</v>
          </cell>
          <cell r="C29">
            <v>18</v>
          </cell>
          <cell r="D29">
            <v>3813250916</v>
          </cell>
          <cell r="E29" t="str">
            <v>|</v>
          </cell>
          <cell r="F29">
            <v>12338888</v>
          </cell>
          <cell r="G29">
            <v>0</v>
          </cell>
          <cell r="H29">
            <v>12338888</v>
          </cell>
          <cell r="J29">
            <v>24677776</v>
          </cell>
          <cell r="K29">
            <v>1894546797</v>
          </cell>
          <cell r="L29">
            <v>320479846</v>
          </cell>
          <cell r="M29" t="str">
            <v>0</v>
          </cell>
          <cell r="N29">
            <v>1918704119</v>
          </cell>
        </row>
        <row r="30">
          <cell r="A30">
            <v>34</v>
          </cell>
          <cell r="B30" t="str">
            <v>CLOROSODICE III</v>
          </cell>
          <cell r="C30">
            <v>160</v>
          </cell>
          <cell r="D30">
            <v>1553847953211</v>
          </cell>
          <cell r="E30" t="str">
            <v>|</v>
          </cell>
          <cell r="F30">
            <v>12885989192</v>
          </cell>
          <cell r="G30">
            <v>0</v>
          </cell>
          <cell r="H30">
            <v>12885989192</v>
          </cell>
          <cell r="J30">
            <v>25769314835</v>
          </cell>
          <cell r="K30">
            <v>682017440489</v>
          </cell>
          <cell r="L30">
            <v>311737892995</v>
          </cell>
          <cell r="M30" t="str">
            <v>0</v>
          </cell>
          <cell r="N30">
            <v>871830512722</v>
          </cell>
        </row>
        <row r="31">
          <cell r="A31">
            <v>35</v>
          </cell>
          <cell r="B31" t="str">
            <v>CANTINA</v>
          </cell>
          <cell r="C31">
            <v>9</v>
          </cell>
          <cell r="D31">
            <v>6131344219</v>
          </cell>
          <cell r="E31" t="str">
            <v>|</v>
          </cell>
          <cell r="F31">
            <v>12723886</v>
          </cell>
          <cell r="G31">
            <v>0</v>
          </cell>
          <cell r="H31">
            <v>12723886</v>
          </cell>
          <cell r="J31">
            <v>25447804</v>
          </cell>
          <cell r="K31">
            <v>1659328227</v>
          </cell>
          <cell r="L31">
            <v>346108268</v>
          </cell>
          <cell r="M31" t="str">
            <v>0</v>
          </cell>
          <cell r="N31">
            <v>4472015992</v>
          </cell>
        </row>
        <row r="32">
          <cell r="A32">
            <v>36</v>
          </cell>
          <cell r="B32" t="str">
            <v>ADMINISTRATIV</v>
          </cell>
          <cell r="C32">
            <v>804</v>
          </cell>
          <cell r="D32">
            <v>127496568249</v>
          </cell>
          <cell r="E32" t="str">
            <v>|</v>
          </cell>
          <cell r="F32">
            <v>401377866</v>
          </cell>
          <cell r="G32">
            <v>0</v>
          </cell>
          <cell r="H32">
            <v>401377866</v>
          </cell>
          <cell r="J32">
            <v>802755813</v>
          </cell>
          <cell r="K32">
            <v>66039677526</v>
          </cell>
          <cell r="L32">
            <v>12310388550</v>
          </cell>
          <cell r="M32" t="str">
            <v>0</v>
          </cell>
          <cell r="N32">
            <v>61456890723</v>
          </cell>
        </row>
        <row r="33">
          <cell r="A33">
            <v>37</v>
          </cell>
          <cell r="B33" t="str">
            <v>PROT.MUNCII-TOXICOLOGIE</v>
          </cell>
          <cell r="C33">
            <v>51</v>
          </cell>
          <cell r="D33">
            <v>3966860295</v>
          </cell>
          <cell r="E33" t="str">
            <v>|</v>
          </cell>
          <cell r="F33">
            <v>27870868</v>
          </cell>
          <cell r="G33">
            <v>0</v>
          </cell>
          <cell r="H33">
            <v>27870868</v>
          </cell>
          <cell r="J33">
            <v>55741736</v>
          </cell>
          <cell r="K33">
            <v>3255198837</v>
          </cell>
          <cell r="L33">
            <v>724642568</v>
          </cell>
          <cell r="M33" t="str">
            <v>0</v>
          </cell>
          <cell r="N33">
            <v>711661458</v>
          </cell>
        </row>
        <row r="34">
          <cell r="A34">
            <v>38</v>
          </cell>
          <cell r="B34" t="str">
            <v>P.S.I.</v>
          </cell>
          <cell r="C34">
            <v>25</v>
          </cell>
          <cell r="D34">
            <v>6333945085</v>
          </cell>
          <cell r="E34" t="str">
            <v>|</v>
          </cell>
          <cell r="F34">
            <v>7588258</v>
          </cell>
          <cell r="G34">
            <v>0</v>
          </cell>
          <cell r="H34">
            <v>7588258</v>
          </cell>
          <cell r="J34">
            <v>15176517</v>
          </cell>
          <cell r="K34">
            <v>3150250756</v>
          </cell>
          <cell r="L34">
            <v>277675466</v>
          </cell>
          <cell r="M34" t="str">
            <v>0</v>
          </cell>
          <cell r="N34">
            <v>3183694329</v>
          </cell>
        </row>
        <row r="35">
          <cell r="A35">
            <v>39</v>
          </cell>
          <cell r="B35" t="str">
            <v>C.T.C.</v>
          </cell>
          <cell r="C35">
            <v>92</v>
          </cell>
          <cell r="D35">
            <v>42973743076</v>
          </cell>
          <cell r="E35" t="str">
            <v>|</v>
          </cell>
          <cell r="F35">
            <v>290925327</v>
          </cell>
          <cell r="G35">
            <v>0</v>
          </cell>
          <cell r="H35">
            <v>290925327</v>
          </cell>
          <cell r="J35">
            <v>582879956</v>
          </cell>
          <cell r="K35">
            <v>23050620685</v>
          </cell>
          <cell r="L35">
            <v>6385174939</v>
          </cell>
          <cell r="M35" t="str">
            <v>0</v>
          </cell>
          <cell r="N35">
            <v>19923122391</v>
          </cell>
        </row>
        <row r="36">
          <cell r="A36">
            <v>42</v>
          </cell>
          <cell r="B36" t="str">
            <v>DIRECTIA DE INVESTITII - CONSTRUCTII</v>
          </cell>
          <cell r="C36">
            <v>173</v>
          </cell>
          <cell r="D36">
            <v>26334788003</v>
          </cell>
          <cell r="E36" t="str">
            <v>|</v>
          </cell>
          <cell r="F36">
            <v>182428322</v>
          </cell>
          <cell r="G36">
            <v>0</v>
          </cell>
          <cell r="H36">
            <v>182428322</v>
          </cell>
          <cell r="J36">
            <v>379259786</v>
          </cell>
          <cell r="K36">
            <v>16698147406</v>
          </cell>
          <cell r="L36">
            <v>5192318362</v>
          </cell>
          <cell r="M36" t="str">
            <v>0</v>
          </cell>
          <cell r="N36">
            <v>9636640597</v>
          </cell>
        </row>
        <row r="37">
          <cell r="A37">
            <v>44</v>
          </cell>
          <cell r="B37" t="str">
            <v>DIRECTIA INVESTITII -ELECTRO-AMA</v>
          </cell>
          <cell r="C37">
            <v>37</v>
          </cell>
          <cell r="D37">
            <v>5749632236</v>
          </cell>
          <cell r="E37" t="str">
            <v>|</v>
          </cell>
          <cell r="F37">
            <v>27896410</v>
          </cell>
          <cell r="G37">
            <v>0</v>
          </cell>
          <cell r="H37">
            <v>27896410</v>
          </cell>
          <cell r="J37">
            <v>56888946</v>
          </cell>
          <cell r="K37">
            <v>2094344374</v>
          </cell>
          <cell r="L37">
            <v>705018895</v>
          </cell>
          <cell r="M37" t="str">
            <v>0</v>
          </cell>
          <cell r="N37">
            <v>3655287862</v>
          </cell>
        </row>
        <row r="38">
          <cell r="A38">
            <v>49</v>
          </cell>
          <cell r="B38" t="str">
            <v>ANHIDRIDA FTALICA PLASTIFIANTI DOP</v>
          </cell>
          <cell r="C38">
            <v>37</v>
          </cell>
          <cell r="D38">
            <v>900608050616</v>
          </cell>
          <cell r="E38" t="str">
            <v>|</v>
          </cell>
          <cell r="F38">
            <v>6112629011</v>
          </cell>
          <cell r="G38">
            <v>0</v>
          </cell>
          <cell r="H38">
            <v>6112629011</v>
          </cell>
          <cell r="J38">
            <v>12225258022</v>
          </cell>
          <cell r="K38">
            <v>91605641112</v>
          </cell>
          <cell r="L38">
            <v>74074265386</v>
          </cell>
          <cell r="M38" t="str">
            <v>0</v>
          </cell>
          <cell r="N38">
            <v>809002409504</v>
          </cell>
        </row>
        <row r="39">
          <cell r="A39">
            <v>52</v>
          </cell>
          <cell r="B39" t="str">
            <v>PROTECTIA MUNCII</v>
          </cell>
          <cell r="C39">
            <v>3</v>
          </cell>
          <cell r="D39">
            <v>85621134</v>
          </cell>
          <cell r="E39" t="str">
            <v>|</v>
          </cell>
          <cell r="F39">
            <v>406218</v>
          </cell>
          <cell r="G39">
            <v>0</v>
          </cell>
          <cell r="H39">
            <v>406218</v>
          </cell>
          <cell r="J39">
            <v>714860</v>
          </cell>
          <cell r="K39">
            <v>72000741</v>
          </cell>
          <cell r="L39">
            <v>7868064</v>
          </cell>
          <cell r="M39" t="str">
            <v>0</v>
          </cell>
          <cell r="N39">
            <v>13620393</v>
          </cell>
        </row>
        <row r="40">
          <cell r="A40">
            <v>59</v>
          </cell>
          <cell r="B40" t="str">
            <v>DEPOZIT APROVIZIONARE</v>
          </cell>
          <cell r="C40">
            <v>48</v>
          </cell>
          <cell r="D40">
            <v>12665701797</v>
          </cell>
          <cell r="E40" t="str">
            <v>|</v>
          </cell>
          <cell r="F40">
            <v>28965018</v>
          </cell>
          <cell r="G40">
            <v>0</v>
          </cell>
          <cell r="H40">
            <v>28965018</v>
          </cell>
          <cell r="J40">
            <v>57930036</v>
          </cell>
          <cell r="K40">
            <v>4625676784</v>
          </cell>
          <cell r="L40">
            <v>839784676</v>
          </cell>
          <cell r="M40" t="str">
            <v>0</v>
          </cell>
          <cell r="N40">
            <v>8040025013</v>
          </cell>
        </row>
        <row r="41">
          <cell r="A41">
            <v>70</v>
          </cell>
          <cell r="B41" t="str">
            <v>DEPOZIT GAZE LICHEFIATE</v>
          </cell>
          <cell r="C41">
            <v>32</v>
          </cell>
          <cell r="D41">
            <v>68919546004</v>
          </cell>
          <cell r="E41" t="str">
            <v>|</v>
          </cell>
          <cell r="F41">
            <v>192086016</v>
          </cell>
          <cell r="G41">
            <v>0</v>
          </cell>
          <cell r="H41">
            <v>192086016</v>
          </cell>
          <cell r="J41">
            <v>330399582</v>
          </cell>
          <cell r="K41">
            <v>22953323839</v>
          </cell>
          <cell r="L41">
            <v>3433914285</v>
          </cell>
          <cell r="M41" t="str">
            <v>0</v>
          </cell>
          <cell r="N41">
            <v>45966222165</v>
          </cell>
        </row>
        <row r="42">
          <cell r="A42">
            <v>71</v>
          </cell>
          <cell r="B42" t="str">
            <v>LABORATOR CERCETARE POLIETERI</v>
          </cell>
          <cell r="C42">
            <v>23</v>
          </cell>
          <cell r="D42">
            <v>8625794791</v>
          </cell>
          <cell r="E42" t="str">
            <v>|</v>
          </cell>
          <cell r="F42">
            <v>55497846</v>
          </cell>
          <cell r="G42">
            <v>0</v>
          </cell>
          <cell r="H42">
            <v>55497846</v>
          </cell>
          <cell r="J42">
            <v>110995692</v>
          </cell>
          <cell r="K42">
            <v>6112031056</v>
          </cell>
          <cell r="L42">
            <v>1262083273</v>
          </cell>
          <cell r="M42" t="str">
            <v>0</v>
          </cell>
          <cell r="N42">
            <v>2513763735</v>
          </cell>
        </row>
        <row r="43">
          <cell r="A43">
            <v>75</v>
          </cell>
          <cell r="B43" t="str">
            <v>ARDERE REZIDII CLORURATE  PEST.II</v>
          </cell>
          <cell r="C43">
            <v>15</v>
          </cell>
          <cell r="D43">
            <v>59806343576</v>
          </cell>
          <cell r="E43" t="str">
            <v>|</v>
          </cell>
          <cell r="F43">
            <v>523501707</v>
          </cell>
          <cell r="G43">
            <v>0</v>
          </cell>
          <cell r="H43">
            <v>523501707</v>
          </cell>
          <cell r="J43">
            <v>1047003414</v>
          </cell>
          <cell r="K43">
            <v>24780088039</v>
          </cell>
          <cell r="L43">
            <v>13523335098</v>
          </cell>
          <cell r="M43" t="str">
            <v>0</v>
          </cell>
          <cell r="N43">
            <v>35026255537</v>
          </cell>
        </row>
        <row r="44">
          <cell r="A44">
            <v>77</v>
          </cell>
          <cell r="B44" t="str">
            <v>DEPOZIT INVESTITII- FURDUI</v>
          </cell>
          <cell r="C44">
            <v>43</v>
          </cell>
          <cell r="D44">
            <v>2249296382</v>
          </cell>
          <cell r="E44" t="str">
            <v>|</v>
          </cell>
          <cell r="F44">
            <v>8161720</v>
          </cell>
          <cell r="G44">
            <v>0</v>
          </cell>
          <cell r="H44">
            <v>8161720</v>
          </cell>
          <cell r="J44">
            <v>16323440</v>
          </cell>
          <cell r="K44">
            <v>1865933531</v>
          </cell>
          <cell r="L44">
            <v>365861739</v>
          </cell>
          <cell r="M44" t="str">
            <v>0</v>
          </cell>
          <cell r="N44">
            <v>383362851</v>
          </cell>
        </row>
        <row r="45">
          <cell r="A45">
            <v>0</v>
          </cell>
          <cell r="B45" t="str">
            <v>OTAL GENERAL OLTCHIM</v>
          </cell>
          <cell r="C45">
            <v>8232</v>
          </cell>
          <cell r="D45">
            <v>7145350566903</v>
          </cell>
          <cell r="F45">
            <v>36993562384</v>
          </cell>
          <cell r="G45">
            <v>0</v>
          </cell>
          <cell r="H45">
            <v>36993562384</v>
          </cell>
          <cell r="J45">
            <v>73956694689</v>
          </cell>
          <cell r="K45">
            <v>3803420281505</v>
          </cell>
          <cell r="L45">
            <v>845555469244</v>
          </cell>
          <cell r="M45" t="str">
            <v>0</v>
          </cell>
          <cell r="N45">
            <v>3341930285398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tions"/>
      <sheetName val="3.1 WE EO"/>
      <sheetName val="3.2 US EO"/>
      <sheetName val="3.3 WE MEG"/>
      <sheetName val="US 3.4 MEG"/>
      <sheetName val="3.5"/>
      <sheetName val="3.6"/>
      <sheetName val="3.7 WE PP"/>
      <sheetName val="3.8 US PP"/>
      <sheetName val="3.9"/>
      <sheetName val="3.10 WE PO"/>
      <sheetName val="3.11 US PO"/>
      <sheetName val="3.12 PO 5.15 PG  5.18 PEG"/>
      <sheetName val="3.13 PO_WE"/>
      <sheetName val="3,14 PO_US"/>
      <sheetName val="3.15 WE PG"/>
      <sheetName val="3.16 US PG"/>
      <sheetName val="3.18 WE POLYETHERPOLYOL"/>
      <sheetName val="3.19 US POLYETHERPOLYOL"/>
      <sheetName val="3.21"/>
      <sheetName val="3.22 STYRENE (2)"/>
      <sheetName val="3.23 WE Styrene(Integrated)"/>
      <sheetName val="3.24 US Styrene(Integrated)"/>
      <sheetName val="3. 25 WE PS"/>
      <sheetName val="3.26 US PS"/>
      <sheetName val="3.27 PS"/>
      <sheetName val="3.28 WE AOlefin"/>
      <sheetName val="3.29 US AOlefin"/>
      <sheetName val="3.30LAO"/>
      <sheetName val="3.31 WE EPS"/>
      <sheetName val="3.32 WE MMA"/>
      <sheetName val="3.32 US MMA"/>
      <sheetName val="3.33 WE PMMA"/>
      <sheetName val="3.34 US PMMA"/>
      <sheetName val="3.35 MMA"/>
      <sheetName val="3.36PMMA"/>
      <sheetName val="3.37 WE EPS"/>
      <sheetName val="3.38 US EPS"/>
      <sheetName val="3.39 EPS"/>
      <sheetName val="3.40 WE HD.LL swing"/>
      <sheetName val="3.41US HD.LL swing "/>
      <sheetName val="3.42HDPE"/>
      <sheetName val="3.41 LLDPE"/>
      <sheetName val="3.13_NEW_PO_2"/>
      <sheetName val="3.14_NEW_PO_2"/>
      <sheetName val="3.44_NEW_PET"/>
      <sheetName val="3.45_NEW_PET"/>
      <sheetName val="3.4X_NEW_PET_spec"/>
      <sheetName val="3.46_NEW_Cyclo"/>
      <sheetName val="3.47_NEW_Cyclo"/>
      <sheetName val="3.YY_NEW_Cyclo_spec"/>
      <sheetName val="3.48_NEW_Capro"/>
      <sheetName val="3.49_NEW_Capro"/>
      <sheetName val="3.50_NEW_Capro_spec"/>
      <sheetName val="Caprolactam_Technology"/>
      <sheetName val="3_1_WE_EO"/>
      <sheetName val="3_2_US_EO"/>
      <sheetName val="3_3_WE_MEG"/>
      <sheetName val="US_3_4_MEG"/>
      <sheetName val="3_5"/>
      <sheetName val="3_6"/>
      <sheetName val="3_7_WE_PP"/>
      <sheetName val="3_8_US_PP"/>
      <sheetName val="3_9"/>
      <sheetName val="3_10_WE_PO"/>
      <sheetName val="3_11_US_PO"/>
      <sheetName val="3_12_PO_5_15_PG__5_18_PEG"/>
      <sheetName val="3_13_PO_WE"/>
      <sheetName val="3,14_PO_US"/>
      <sheetName val="3_15_WE_PG"/>
      <sheetName val="3_16_US_PG"/>
      <sheetName val="3_18_WE_POLYETHERPOLYOL"/>
      <sheetName val="3_19_US_POLYETHERPOLYOL"/>
      <sheetName val="3_21"/>
      <sheetName val="3_22_STYRENE_(2)"/>
      <sheetName val="3_23_WE_Styrene(Integrated)"/>
      <sheetName val="3_24_US_Styrene(Integrated)"/>
      <sheetName val="3__25_WE_PS"/>
      <sheetName val="3_26_US_PS"/>
      <sheetName val="3_27_PS"/>
      <sheetName val="3_28_WE_AOlefin"/>
      <sheetName val="3_29_US_AOlefin"/>
      <sheetName val="3_30LAO"/>
      <sheetName val="3_31_WE_EPS"/>
      <sheetName val="3_32_WE_MMA"/>
      <sheetName val="3_32_US_MMA"/>
      <sheetName val="3_33_WE_PMMA"/>
      <sheetName val="3_34_US_PMMA"/>
      <sheetName val="3_35_MMA"/>
      <sheetName val="3_36PMMA"/>
      <sheetName val="3_37_WE_EPS"/>
      <sheetName val="3_38_US_EPS"/>
      <sheetName val="3_39_EPS"/>
      <sheetName val="3_40_WE_HD_LL_swing"/>
      <sheetName val="3_41US_HD_LL_swing_"/>
      <sheetName val="3_42HDPE"/>
      <sheetName val="3_41_LLDPE"/>
      <sheetName val="3_13_NEW_PO_2"/>
      <sheetName val="3_14_NEW_PO_2"/>
      <sheetName val="3_44_NEW_PET"/>
      <sheetName val="3_45_NEW_PET"/>
      <sheetName val="3_4X_NEW_PET_spec"/>
      <sheetName val="3_46_NEW_Cyclo"/>
      <sheetName val="3_47_NEW_Cyclo"/>
      <sheetName val="3_YY_NEW_Cyclo_spec"/>
      <sheetName val="3_48_NEW_Capro"/>
      <sheetName val="3_49_NEW_Capro"/>
      <sheetName val="3_50_NEW_Capro_spec"/>
      <sheetName val="3_1_WE_EO1"/>
      <sheetName val="3_2_US_EO1"/>
      <sheetName val="3_3_WE_MEG1"/>
      <sheetName val="US_3_4_MEG1"/>
      <sheetName val="3_51"/>
      <sheetName val="3_61"/>
      <sheetName val="3_7_WE_PP1"/>
      <sheetName val="3_8_US_PP1"/>
      <sheetName val="3_91"/>
      <sheetName val="3_10_WE_PO1"/>
      <sheetName val="3_11_US_PO1"/>
      <sheetName val="3_12_PO_5_15_PG__5_18_PEG1"/>
      <sheetName val="3_13_PO_WE1"/>
      <sheetName val="3,14_PO_US1"/>
      <sheetName val="3_15_WE_PG1"/>
      <sheetName val="3_16_US_PG1"/>
      <sheetName val="3_18_WE_POLYETHERPOLYOL1"/>
      <sheetName val="3_19_US_POLYETHERPOLYOL1"/>
      <sheetName val="3_211"/>
      <sheetName val="3_22_STYRENE_(2)1"/>
      <sheetName val="3_23_WE_Styrene(Integrated)1"/>
      <sheetName val="3_24_US_Styrene(Integrated)1"/>
      <sheetName val="3__25_WE_PS1"/>
      <sheetName val="3_26_US_PS1"/>
      <sheetName val="3_27_PS1"/>
      <sheetName val="3_28_WE_AOlefin1"/>
      <sheetName val="3_29_US_AOlefin1"/>
      <sheetName val="3_30LAO1"/>
      <sheetName val="3_31_WE_EPS1"/>
      <sheetName val="3_32_WE_MMA1"/>
      <sheetName val="3_32_US_MMA1"/>
      <sheetName val="3_33_WE_PMMA1"/>
      <sheetName val="3_34_US_PMMA1"/>
      <sheetName val="3_35_MMA1"/>
      <sheetName val="3_36PMMA1"/>
      <sheetName val="3_37_WE_EPS1"/>
      <sheetName val="3_38_US_EPS1"/>
      <sheetName val="3_39_EPS1"/>
      <sheetName val="3_40_WE_HD_LL_swing1"/>
      <sheetName val="3_41US_HD_LL_swing_1"/>
      <sheetName val="3_42HDPE1"/>
      <sheetName val="3_41_LLDPE1"/>
      <sheetName val="3_13_NEW_PO_21"/>
      <sheetName val="3_14_NEW_PO_21"/>
      <sheetName val="3_44_NEW_PET1"/>
      <sheetName val="3_45_NEW_PET1"/>
      <sheetName val="3_4X_NEW_PET_spec1"/>
      <sheetName val="3_46_NEW_Cyclo1"/>
      <sheetName val="3_47_NEW_Cyclo1"/>
      <sheetName val="3_YY_NEW_Cyclo_spec1"/>
      <sheetName val="3_48_NEW_Capro1"/>
      <sheetName val="3_49_NEW_Capro1"/>
      <sheetName val="3_50_NEW_Capro_spec1"/>
      <sheetName val="3_1_WE_EO2"/>
      <sheetName val="3_2_US_EO2"/>
      <sheetName val="3_3_WE_MEG2"/>
      <sheetName val="US_3_4_MEG2"/>
      <sheetName val="3_52"/>
      <sheetName val="3_62"/>
      <sheetName val="3_7_WE_PP2"/>
      <sheetName val="3_8_US_PP2"/>
      <sheetName val="3_92"/>
      <sheetName val="3_10_WE_PO2"/>
      <sheetName val="3_11_US_PO2"/>
      <sheetName val="3_12_PO_5_15_PG__5_18_PEG2"/>
      <sheetName val="3_13_PO_WE2"/>
      <sheetName val="3,14_PO_US2"/>
      <sheetName val="3_15_WE_PG2"/>
      <sheetName val="3_16_US_PG2"/>
      <sheetName val="3_18_WE_POLYETHERPOLYOL2"/>
      <sheetName val="3_19_US_POLYETHERPOLYOL2"/>
      <sheetName val="3_212"/>
      <sheetName val="3_22_STYRENE_(2)2"/>
      <sheetName val="3_23_WE_Styrene(Integrated)2"/>
      <sheetName val="3_24_US_Styrene(Integrated)2"/>
      <sheetName val="3__25_WE_PS2"/>
      <sheetName val="3_26_US_PS2"/>
      <sheetName val="3_27_PS2"/>
      <sheetName val="3_28_WE_AOlefin2"/>
      <sheetName val="3_29_US_AOlefin2"/>
      <sheetName val="3_30LAO2"/>
      <sheetName val="3_31_WE_EPS2"/>
      <sheetName val="3_32_WE_MMA2"/>
      <sheetName val="3_32_US_MMA2"/>
      <sheetName val="3_33_WE_PMMA2"/>
      <sheetName val="3_34_US_PMMA2"/>
      <sheetName val="3_35_MMA2"/>
      <sheetName val="3_36PMMA2"/>
      <sheetName val="3_37_WE_EPS2"/>
      <sheetName val="3_38_US_EPS2"/>
      <sheetName val="3_39_EPS2"/>
      <sheetName val="3_40_WE_HD_LL_swing2"/>
      <sheetName val="3_41US_HD_LL_swing_2"/>
      <sheetName val="3_42HDPE2"/>
      <sheetName val="3_41_LLDPE2"/>
      <sheetName val="3_13_NEW_PO_22"/>
      <sheetName val="3_14_NEW_PO_22"/>
      <sheetName val="3_44_NEW_PET2"/>
      <sheetName val="3_45_NEW_PET2"/>
      <sheetName val="3_4X_NEW_PET_spec2"/>
      <sheetName val="3_46_NEW_Cyclo2"/>
      <sheetName val="3_47_NEW_Cyclo2"/>
      <sheetName val="3_YY_NEW_Cyclo_spec2"/>
      <sheetName val="3_48_NEW_Capro2"/>
      <sheetName val="3_49_NEW_Capro2"/>
      <sheetName val="3_50_NEW_Capro_spec2"/>
      <sheetName val="3_1_WE_EO3"/>
      <sheetName val="3_2_US_EO3"/>
      <sheetName val="3_3_WE_MEG3"/>
      <sheetName val="US_3_4_MEG3"/>
      <sheetName val="3_53"/>
      <sheetName val="3_63"/>
      <sheetName val="3_7_WE_PP3"/>
      <sheetName val="3_8_US_PP3"/>
      <sheetName val="3_93"/>
      <sheetName val="3_10_WE_PO3"/>
      <sheetName val="3_11_US_PO3"/>
      <sheetName val="3_12_PO_5_15_PG__5_18_PEG3"/>
      <sheetName val="3_13_PO_WE3"/>
      <sheetName val="3,14_PO_US3"/>
      <sheetName val="3_15_WE_PG3"/>
      <sheetName val="3_16_US_PG3"/>
      <sheetName val="3_18_WE_POLYETHERPOLYOL3"/>
      <sheetName val="3_19_US_POLYETHERPOLYOL3"/>
      <sheetName val="3_213"/>
      <sheetName val="3_22_STYRENE_(2)3"/>
      <sheetName val="3_23_WE_Styrene(Integrated)3"/>
      <sheetName val="3_24_US_Styrene(Integrated)3"/>
      <sheetName val="3__25_WE_PS3"/>
      <sheetName val="3_26_US_PS3"/>
      <sheetName val="3_27_PS3"/>
      <sheetName val="3_28_WE_AOlefin3"/>
      <sheetName val="3_29_US_AOlefin3"/>
      <sheetName val="3_30LAO3"/>
      <sheetName val="3_31_WE_EPS3"/>
      <sheetName val="3_32_WE_MMA3"/>
      <sheetName val="3_32_US_MMA3"/>
      <sheetName val="3_33_WE_PMMA3"/>
      <sheetName val="3_34_US_PMMA3"/>
      <sheetName val="3_35_MMA3"/>
      <sheetName val="3_36PMMA3"/>
      <sheetName val="3_37_WE_EPS3"/>
      <sheetName val="3_38_US_EPS3"/>
      <sheetName val="3_39_EPS3"/>
      <sheetName val="3_40_WE_HD_LL_swing3"/>
      <sheetName val="3_41US_HD_LL_swing_3"/>
      <sheetName val="3_42HDPE3"/>
      <sheetName val="3_41_LLDPE3"/>
      <sheetName val="3_13_NEW_PO_23"/>
      <sheetName val="3_14_NEW_PO_23"/>
      <sheetName val="3_44_NEW_PET3"/>
      <sheetName val="3_45_NEW_PET3"/>
      <sheetName val="3_4X_NEW_PET_spec3"/>
      <sheetName val="3_46_NEW_Cyclo3"/>
      <sheetName val="3_47_NEW_Cyclo3"/>
      <sheetName val="3_YY_NEW_Cyclo_spec3"/>
      <sheetName val="3_48_NEW_Capro3"/>
      <sheetName val="3_49_NEW_Capro3"/>
      <sheetName val="3_50_NEW_Capro_spec3"/>
      <sheetName val="3_1_WE_EO4"/>
      <sheetName val="3_2_US_EO4"/>
      <sheetName val="3_3_WE_MEG4"/>
      <sheetName val="US_3_4_MEG4"/>
      <sheetName val="3_54"/>
      <sheetName val="3_64"/>
      <sheetName val="3_7_WE_PP4"/>
      <sheetName val="3_8_US_PP4"/>
      <sheetName val="3_94"/>
      <sheetName val="3_10_WE_PO4"/>
      <sheetName val="3_11_US_PO4"/>
      <sheetName val="3_12_PO_5_15_PG__5_18_PEG4"/>
      <sheetName val="3_13_PO_WE4"/>
      <sheetName val="3,14_PO_US4"/>
      <sheetName val="3_15_WE_PG4"/>
      <sheetName val="3_16_US_PG4"/>
      <sheetName val="3_18_WE_POLYETHERPOLYOL4"/>
      <sheetName val="3_19_US_POLYETHERPOLYOL4"/>
      <sheetName val="3_214"/>
      <sheetName val="3_22_STYRENE_(2)4"/>
      <sheetName val="3_23_WE_Styrene(Integrated)4"/>
      <sheetName val="3_24_US_Styrene(Integrated)4"/>
      <sheetName val="3__25_WE_PS4"/>
      <sheetName val="3_26_US_PS4"/>
      <sheetName val="3_27_PS4"/>
      <sheetName val="3_28_WE_AOlefin4"/>
      <sheetName val="3_29_US_AOlefin4"/>
      <sheetName val="3_30LAO4"/>
      <sheetName val="3_31_WE_EPS4"/>
      <sheetName val="3_32_WE_MMA4"/>
      <sheetName val="3_32_US_MMA4"/>
      <sheetName val="3_33_WE_PMMA4"/>
      <sheetName val="3_34_US_PMMA4"/>
      <sheetName val="3_35_MMA4"/>
      <sheetName val="3_36PMMA4"/>
      <sheetName val="3_37_WE_EPS4"/>
      <sheetName val="3_38_US_EPS4"/>
      <sheetName val="3_39_EPS4"/>
      <sheetName val="3_40_WE_HD_LL_swing4"/>
      <sheetName val="3_41US_HD_LL_swing_4"/>
      <sheetName val="3_42HDPE4"/>
      <sheetName val="3_41_LLDPE4"/>
      <sheetName val="3_13_NEW_PO_24"/>
      <sheetName val="3_14_NEW_PO_24"/>
      <sheetName val="3_44_NEW_PET4"/>
      <sheetName val="3_45_NEW_PET4"/>
      <sheetName val="3_4X_NEW_PET_spec4"/>
      <sheetName val="3_46_NEW_Cyclo4"/>
      <sheetName val="3_47_NEW_Cyclo4"/>
      <sheetName val="3_YY_NEW_Cyclo_spec4"/>
      <sheetName val="3_48_NEW_Capro4"/>
      <sheetName val="3_49_NEW_Capro4"/>
      <sheetName val="3_50_NEW_Capro_spec4"/>
      <sheetName val="3_1_WE_EO5"/>
      <sheetName val="3_2_US_EO5"/>
      <sheetName val="3_3_WE_MEG5"/>
      <sheetName val="US_3_4_MEG5"/>
      <sheetName val="3_55"/>
      <sheetName val="3_65"/>
      <sheetName val="3_7_WE_PP5"/>
      <sheetName val="3_8_US_PP5"/>
      <sheetName val="3_95"/>
      <sheetName val="3_10_WE_PO5"/>
      <sheetName val="3_11_US_PO5"/>
      <sheetName val="3_12_PO_5_15_PG__5_18_PEG5"/>
      <sheetName val="3_13_PO_WE5"/>
      <sheetName val="3,14_PO_US5"/>
      <sheetName val="3_15_WE_PG5"/>
      <sheetName val="3_16_US_PG5"/>
      <sheetName val="3_18_WE_POLYETHERPOLYOL5"/>
      <sheetName val="3_19_US_POLYETHERPOLYOL5"/>
      <sheetName val="3_215"/>
      <sheetName val="3_22_STYRENE_(2)5"/>
      <sheetName val="3_23_WE_Styrene(Integrated)5"/>
      <sheetName val="3_24_US_Styrene(Integrated)5"/>
      <sheetName val="3__25_WE_PS5"/>
      <sheetName val="3_26_US_PS5"/>
      <sheetName val="3_27_PS5"/>
      <sheetName val="3_28_WE_AOlefin5"/>
      <sheetName val="3_29_US_AOlefin5"/>
      <sheetName val="3_30LAO5"/>
      <sheetName val="3_31_WE_EPS5"/>
      <sheetName val="3_32_WE_MMA5"/>
      <sheetName val="3_32_US_MMA5"/>
      <sheetName val="3_33_WE_PMMA5"/>
      <sheetName val="3_34_US_PMMA5"/>
      <sheetName val="3_35_MMA5"/>
      <sheetName val="3_36PMMA5"/>
      <sheetName val="3_37_WE_EPS5"/>
      <sheetName val="3_38_US_EPS5"/>
      <sheetName val="3_39_EPS5"/>
      <sheetName val="3_40_WE_HD_LL_swing5"/>
      <sheetName val="3_41US_HD_LL_swing_5"/>
      <sheetName val="3_42HDPE5"/>
      <sheetName val="3_41_LLDPE5"/>
      <sheetName val="3_13_NEW_PO_25"/>
      <sheetName val="3_14_NEW_PO_25"/>
      <sheetName val="3_44_NEW_PET5"/>
      <sheetName val="3_45_NEW_PET5"/>
      <sheetName val="3_4X_NEW_PET_spec5"/>
      <sheetName val="3_46_NEW_Cyclo5"/>
      <sheetName val="3_47_NEW_Cyclo5"/>
      <sheetName val="3_YY_NEW_Cyclo_spec5"/>
      <sheetName val="3_48_NEW_Capro5"/>
      <sheetName val="3_49_NEW_Capro5"/>
      <sheetName val="3_50_NEW_Capro_spec5"/>
      <sheetName val="3_1_WE_EO8"/>
      <sheetName val="3_2_US_EO8"/>
      <sheetName val="3_3_WE_MEG8"/>
      <sheetName val="US_3_4_MEG8"/>
      <sheetName val="3_58"/>
      <sheetName val="3_68"/>
      <sheetName val="3_7_WE_PP8"/>
      <sheetName val="3_8_US_PP8"/>
      <sheetName val="3_98"/>
      <sheetName val="3_10_WE_PO8"/>
      <sheetName val="3_11_US_PO8"/>
      <sheetName val="3_12_PO_5_15_PG__5_18_PEG8"/>
      <sheetName val="3_13_PO_WE8"/>
      <sheetName val="3,14_PO_US8"/>
      <sheetName val="3_15_WE_PG8"/>
      <sheetName val="3_16_US_PG8"/>
      <sheetName val="3_18_WE_POLYETHERPOLYOL8"/>
      <sheetName val="3_19_US_POLYETHERPOLYOL8"/>
      <sheetName val="3_218"/>
      <sheetName val="3_22_STYRENE_(2)8"/>
      <sheetName val="3_23_WE_Styrene(Integrated)8"/>
      <sheetName val="3_24_US_Styrene(Integrated)8"/>
      <sheetName val="3__25_WE_PS8"/>
      <sheetName val="3_26_US_PS8"/>
      <sheetName val="3_27_PS8"/>
      <sheetName val="3_28_WE_AOlefin8"/>
      <sheetName val="3_29_US_AOlefin8"/>
      <sheetName val="3_30LAO8"/>
      <sheetName val="3_31_WE_EPS8"/>
      <sheetName val="3_32_WE_MMA8"/>
      <sheetName val="3_32_US_MMA8"/>
      <sheetName val="3_33_WE_PMMA8"/>
      <sheetName val="3_34_US_PMMA8"/>
      <sheetName val="3_35_MMA8"/>
      <sheetName val="3_36PMMA8"/>
      <sheetName val="3_37_WE_EPS8"/>
      <sheetName val="3_38_US_EPS8"/>
      <sheetName val="3_39_EPS8"/>
      <sheetName val="3_40_WE_HD_LL_swing8"/>
      <sheetName val="3_41US_HD_LL_swing_8"/>
      <sheetName val="3_42HDPE8"/>
      <sheetName val="3_41_LLDPE8"/>
      <sheetName val="3_13_NEW_PO_28"/>
      <sheetName val="3_14_NEW_PO_28"/>
      <sheetName val="3_44_NEW_PET8"/>
      <sheetName val="3_45_NEW_PET8"/>
      <sheetName val="3_4X_NEW_PET_spec8"/>
      <sheetName val="3_46_NEW_Cyclo8"/>
      <sheetName val="3_47_NEW_Cyclo8"/>
      <sheetName val="3_YY_NEW_Cyclo_spec8"/>
      <sheetName val="3_48_NEW_Capro8"/>
      <sheetName val="3_49_NEW_Capro8"/>
      <sheetName val="3_50_NEW_Capro_spec8"/>
      <sheetName val="3_1_WE_EO6"/>
      <sheetName val="3_2_US_EO6"/>
      <sheetName val="3_3_WE_MEG6"/>
      <sheetName val="US_3_4_MEG6"/>
      <sheetName val="3_56"/>
      <sheetName val="3_66"/>
      <sheetName val="3_7_WE_PP6"/>
      <sheetName val="3_8_US_PP6"/>
      <sheetName val="3_96"/>
      <sheetName val="3_10_WE_PO6"/>
      <sheetName val="3_11_US_PO6"/>
      <sheetName val="3_12_PO_5_15_PG__5_18_PEG6"/>
      <sheetName val="3_13_PO_WE6"/>
      <sheetName val="3,14_PO_US6"/>
      <sheetName val="3_15_WE_PG6"/>
      <sheetName val="3_16_US_PG6"/>
      <sheetName val="3_18_WE_POLYETHERPOLYOL6"/>
      <sheetName val="3_19_US_POLYETHERPOLYOL6"/>
      <sheetName val="3_216"/>
      <sheetName val="3_22_STYRENE_(2)6"/>
      <sheetName val="3_23_WE_Styrene(Integrated)6"/>
      <sheetName val="3_24_US_Styrene(Integrated)6"/>
      <sheetName val="3__25_WE_PS6"/>
      <sheetName val="3_26_US_PS6"/>
      <sheetName val="3_27_PS6"/>
      <sheetName val="3_28_WE_AOlefin6"/>
      <sheetName val="3_29_US_AOlefin6"/>
      <sheetName val="3_30LAO6"/>
      <sheetName val="3_31_WE_EPS6"/>
      <sheetName val="3_32_WE_MMA6"/>
      <sheetName val="3_32_US_MMA6"/>
      <sheetName val="3_33_WE_PMMA6"/>
      <sheetName val="3_34_US_PMMA6"/>
      <sheetName val="3_35_MMA6"/>
      <sheetName val="3_36PMMA6"/>
      <sheetName val="3_37_WE_EPS6"/>
      <sheetName val="3_38_US_EPS6"/>
      <sheetName val="3_39_EPS6"/>
      <sheetName val="3_40_WE_HD_LL_swing6"/>
      <sheetName val="3_41US_HD_LL_swing_6"/>
      <sheetName val="3_42HDPE6"/>
      <sheetName val="3_41_LLDPE6"/>
      <sheetName val="3_13_NEW_PO_26"/>
      <sheetName val="3_14_NEW_PO_26"/>
      <sheetName val="3_44_NEW_PET6"/>
      <sheetName val="3_45_NEW_PET6"/>
      <sheetName val="3_4X_NEW_PET_spec6"/>
      <sheetName val="3_46_NEW_Cyclo6"/>
      <sheetName val="3_47_NEW_Cyclo6"/>
      <sheetName val="3_YY_NEW_Cyclo_spec6"/>
      <sheetName val="3_48_NEW_Capro6"/>
      <sheetName val="3_49_NEW_Capro6"/>
      <sheetName val="3_50_NEW_Capro_spec6"/>
      <sheetName val="3_1_WE_EO7"/>
      <sheetName val="3_2_US_EO7"/>
      <sheetName val="3_3_WE_MEG7"/>
      <sheetName val="US_3_4_MEG7"/>
      <sheetName val="3_57"/>
      <sheetName val="3_67"/>
      <sheetName val="3_7_WE_PP7"/>
      <sheetName val="3_8_US_PP7"/>
      <sheetName val="3_97"/>
      <sheetName val="3_10_WE_PO7"/>
      <sheetName val="3_11_US_PO7"/>
      <sheetName val="3_12_PO_5_15_PG__5_18_PEG7"/>
      <sheetName val="3_13_PO_WE7"/>
      <sheetName val="3,14_PO_US7"/>
      <sheetName val="3_15_WE_PG7"/>
      <sheetName val="3_16_US_PG7"/>
      <sheetName val="3_18_WE_POLYETHERPOLYOL7"/>
      <sheetName val="3_19_US_POLYETHERPOLYOL7"/>
      <sheetName val="3_217"/>
      <sheetName val="3_22_STYRENE_(2)7"/>
      <sheetName val="3_23_WE_Styrene(Integrated)7"/>
      <sheetName val="3_24_US_Styrene(Integrated)7"/>
      <sheetName val="3__25_WE_PS7"/>
      <sheetName val="3_26_US_PS7"/>
      <sheetName val="3_27_PS7"/>
      <sheetName val="3_28_WE_AOlefin7"/>
      <sheetName val="3_1_WE_EO9"/>
      <sheetName val="3_2_US_EO9"/>
      <sheetName val="3_3_WE_MEG9"/>
      <sheetName val="US_3_4_MEG9"/>
      <sheetName val="3_59"/>
      <sheetName val="3_69"/>
      <sheetName val="3_7_WE_PP9"/>
      <sheetName val="3_8_US_PP9"/>
      <sheetName val="3_99"/>
      <sheetName val="3_10_WE_PO9"/>
      <sheetName val="3_11_US_PO9"/>
      <sheetName val="3_12_PO_5_15_PG__5_18_PEG9"/>
      <sheetName val="3_13_PO_WE9"/>
      <sheetName val="3,14_PO_US9"/>
      <sheetName val="3_15_WE_PG9"/>
      <sheetName val="3_16_US_PG9"/>
      <sheetName val="3_18_WE_POLYETHERPOLYOL9"/>
      <sheetName val="3_19_US_POLYETHERPOLYOL9"/>
      <sheetName val="3_219"/>
      <sheetName val="3_22_STYRENE_(2)9"/>
      <sheetName val="3_23_WE_Styrene(Integrated)9"/>
      <sheetName val="3_24_US_Styrene(Integrated)9"/>
      <sheetName val="3__25_WE_PS9"/>
      <sheetName val="3_26_US_PS9"/>
      <sheetName val="3_27_PS9"/>
      <sheetName val="3_28_WE_AOlefin9"/>
      <sheetName val="3_29_US_AOlefin7"/>
      <sheetName val="3_30LAO7"/>
      <sheetName val="3_31_WE_EPS7"/>
      <sheetName val="3_32_WE_MMA7"/>
      <sheetName val="3_32_US_MMA7"/>
      <sheetName val="3_33_WE_PMMA7"/>
      <sheetName val="3_34_US_PMMA7"/>
      <sheetName val="3_35_MMA7"/>
      <sheetName val="3_36PMMA7"/>
      <sheetName val="3_37_WE_EPS7"/>
      <sheetName val="3_38_US_EPS7"/>
      <sheetName val="3_39_EPS7"/>
      <sheetName val="3_40_WE_HD_LL_swing7"/>
      <sheetName val="3_41US_HD_LL_swing_7"/>
      <sheetName val="3_42HDPE7"/>
      <sheetName val="3_41_LLDPE7"/>
      <sheetName val="3_13_NEW_PO_27"/>
      <sheetName val="3_14_NEW_PO_27"/>
      <sheetName val="3_44_NEW_PET7"/>
      <sheetName val="3_45_NEW_PET7"/>
      <sheetName val="3_4X_NEW_PET_spec7"/>
      <sheetName val="3_46_NEW_Cyclo7"/>
      <sheetName val="3_47_NEW_Cyclo7"/>
      <sheetName val="3_YY_NEW_Cyclo_spec7"/>
      <sheetName val="3_48_NEW_Capro7"/>
      <sheetName val="3_49_NEW_Capro7"/>
      <sheetName val="3_50_NEW_Capro_spec7"/>
      <sheetName val="3_1_WE_EO10"/>
      <sheetName val="3_1_WE_EO11"/>
      <sheetName val="3_2_US_EO10"/>
      <sheetName val="3_3_WE_MEG10"/>
      <sheetName val="US_3_4_MEG10"/>
      <sheetName val="3_510"/>
      <sheetName val="3_610"/>
      <sheetName val="3_7_WE_PP10"/>
      <sheetName val="3_8_US_PP10"/>
      <sheetName val="3_910"/>
      <sheetName val="3_10_WE_PO10"/>
      <sheetName val="3_11_US_PO10"/>
      <sheetName val="3_12_PO_5_15_PG__5_18_PEG10"/>
      <sheetName val="3_13_PO_WE10"/>
      <sheetName val="3,14_PO_US10"/>
      <sheetName val="3_15_WE_PG10"/>
      <sheetName val="3_16_US_PG10"/>
      <sheetName val="3_18_WE_POLYETHERPOLYOL10"/>
      <sheetName val="3_19_US_POLYETHERPOLYOL10"/>
      <sheetName val="3_2110"/>
      <sheetName val="3_22_STYRENE_(2)10"/>
      <sheetName val="3_23_WE_Styrene(Integrated)10"/>
      <sheetName val="3_24_US_Styrene(Integrated)10"/>
      <sheetName val="3__25_WE_PS10"/>
      <sheetName val="3_26_US_PS10"/>
      <sheetName val="3_27_PS10"/>
      <sheetName val="3_28_WE_AOlefin10"/>
      <sheetName val="3_29_US_AOlefin9"/>
      <sheetName val="3_30LAO9"/>
      <sheetName val="3_31_WE_EPS9"/>
      <sheetName val="3_32_WE_MMA9"/>
      <sheetName val="3_32_US_MMA9"/>
      <sheetName val="3_33_WE_PMMA9"/>
      <sheetName val="3_34_US_PMMA9"/>
      <sheetName val="3_35_MMA9"/>
      <sheetName val="3_36PMMA9"/>
      <sheetName val="3_37_WE_EPS9"/>
      <sheetName val="3_38_US_EPS9"/>
      <sheetName val="3_39_EPS9"/>
      <sheetName val="3_40_WE_HD_LL_swing9"/>
      <sheetName val="3_41US_HD_LL_swing_9"/>
      <sheetName val="3_42HDPE9"/>
      <sheetName val="3_41_LLDPE9"/>
      <sheetName val="3_13_NEW_PO_29"/>
      <sheetName val="3_14_NEW_PO_29"/>
      <sheetName val="3_44_NEW_PET9"/>
      <sheetName val="3_45_NEW_PET9"/>
      <sheetName val="3_4X_NEW_PET_spec9"/>
      <sheetName val="3_46_NEW_Cyclo9"/>
      <sheetName val="3_47_NEW_Cyclo9"/>
      <sheetName val="3_YY_NEW_Cyclo_spec9"/>
      <sheetName val="3_48_NEW_Capro9"/>
      <sheetName val="3_49_NEW_Capro9"/>
      <sheetName val="3_50_NEW_Capro_spec9"/>
      <sheetName val="3_1_WE_EO12"/>
      <sheetName val="3_2_US_EO11"/>
      <sheetName val="3_3_WE_MEG11"/>
      <sheetName val="US_3_4_MEG11"/>
      <sheetName val="3_511"/>
      <sheetName val="3_611"/>
      <sheetName val="3_7_WE_PP11"/>
      <sheetName val="3_8_US_PP11"/>
      <sheetName val="3_911"/>
      <sheetName val="3_10_WE_PO11"/>
      <sheetName val="3_11_US_PO11"/>
      <sheetName val="3_12_PO_5_15_PG__5_18_PEG11"/>
      <sheetName val="3_13_PO_WE11"/>
      <sheetName val="3,14_PO_US11"/>
      <sheetName val="3_15_WE_PG11"/>
      <sheetName val="3_16_US_PG11"/>
      <sheetName val="3_18_WE_POLYETHERPOLYOL11"/>
      <sheetName val="3_19_US_POLYETHERPOLYOL11"/>
      <sheetName val="3_2111"/>
      <sheetName val="3_22_STYRENE_(2)11"/>
      <sheetName val="3_23_WE_Styrene(Integrated)11"/>
      <sheetName val="3_24_US_Styrene(Integrated)11"/>
      <sheetName val="3__25_WE_PS11"/>
      <sheetName val="3_26_US_PS11"/>
      <sheetName val="3_27_PS11"/>
      <sheetName val="3_28_WE_AOlefin11"/>
      <sheetName val="3_29_US_AOlefin10"/>
      <sheetName val="3_30LAO10"/>
      <sheetName val="3_31_WE_EPS10"/>
      <sheetName val="3_32_WE_MMA10"/>
      <sheetName val="3_32_US_MMA10"/>
      <sheetName val="3_33_WE_PMMA10"/>
      <sheetName val="3_34_US_PMMA10"/>
      <sheetName val="3_35_MMA10"/>
      <sheetName val="3_36PMMA10"/>
      <sheetName val="3_37_WE_EPS10"/>
      <sheetName val="3_38_US_EPS10"/>
      <sheetName val="3_39_EPS10"/>
      <sheetName val="3_40_WE_HD_LL_swing10"/>
      <sheetName val="3_41US_HD_LL_swing_10"/>
      <sheetName val="3_42HDPE10"/>
      <sheetName val="3_41_LLDPE10"/>
      <sheetName val="3_13_NEW_PO_210"/>
      <sheetName val="3_14_NEW_PO_210"/>
      <sheetName val="3_44_NEW_PET10"/>
      <sheetName val="3_45_NEW_PET10"/>
      <sheetName val="3_4X_NEW_PET_spec10"/>
      <sheetName val="3_46_NEW_Cyclo10"/>
      <sheetName val="3_47_NEW_Cyclo10"/>
      <sheetName val="3_YY_NEW_Cyclo_spec10"/>
      <sheetName val="3_48_NEW_Capro10"/>
      <sheetName val="3_49_NEW_Capro10"/>
      <sheetName val="3_50_NEW_Capro_spec10"/>
      <sheetName val="3_1_WE_EO19"/>
      <sheetName val="3_2_US_EO18"/>
      <sheetName val="3_3_WE_MEG18"/>
      <sheetName val="US_3_4_MEG18"/>
      <sheetName val="3_518"/>
      <sheetName val="3_618"/>
      <sheetName val="3_7_WE_PP18"/>
      <sheetName val="3_8_US_PP18"/>
      <sheetName val="3_918"/>
      <sheetName val="3_10_WE_PO18"/>
      <sheetName val="3_11_US_PO18"/>
      <sheetName val="3_12_PO_5_15_PG__5_18_PEG18"/>
      <sheetName val="3_13_PO_WE18"/>
      <sheetName val="3,14_PO_US18"/>
      <sheetName val="3_15_WE_PG18"/>
      <sheetName val="3_16_US_PG18"/>
      <sheetName val="3_18_WE_POLYETHERPOLYOL18"/>
      <sheetName val="3_19_US_POLYETHERPOLYOL18"/>
      <sheetName val="3_2118"/>
      <sheetName val="3_22_STYRENE_(2)18"/>
      <sheetName val="3_23_WE_Styrene(Integrated)18"/>
      <sheetName val="3_24_US_Styrene(Integrated)18"/>
      <sheetName val="3__25_WE_PS18"/>
      <sheetName val="3_26_US_PS18"/>
      <sheetName val="3_27_PS18"/>
      <sheetName val="3_28_WE_AOlefin18"/>
      <sheetName val="3_29_US_AOlefin17"/>
      <sheetName val="3_30LAO17"/>
      <sheetName val="3_31_WE_EPS17"/>
      <sheetName val="3_32_WE_MMA17"/>
      <sheetName val="3_32_US_MMA17"/>
      <sheetName val="3_33_WE_PMMA17"/>
      <sheetName val="3_34_US_PMMA17"/>
      <sheetName val="3_35_MMA17"/>
      <sheetName val="3_36PMMA17"/>
      <sheetName val="3_37_WE_EPS17"/>
      <sheetName val="3_38_US_EPS17"/>
      <sheetName val="3_39_EPS17"/>
      <sheetName val="3_40_WE_HD_LL_swing17"/>
      <sheetName val="3_41US_HD_LL_swing_17"/>
      <sheetName val="3_42HDPE17"/>
      <sheetName val="3_41_LLDPE17"/>
      <sheetName val="3_13_NEW_PO_217"/>
      <sheetName val="3_14_NEW_PO_217"/>
      <sheetName val="3_44_NEW_PET17"/>
      <sheetName val="3_45_NEW_PET17"/>
      <sheetName val="3_4X_NEW_PET_spec17"/>
      <sheetName val="3_46_NEW_Cyclo17"/>
      <sheetName val="3_47_NEW_Cyclo17"/>
      <sheetName val="3_YY_NEW_Cyclo_spec17"/>
      <sheetName val="3_48_NEW_Capro17"/>
      <sheetName val="3_49_NEW_Capro17"/>
      <sheetName val="3_50_NEW_Capro_spec17"/>
      <sheetName val="3_1_WE_EO13"/>
      <sheetName val="3_2_US_EO12"/>
      <sheetName val="3_3_WE_MEG12"/>
      <sheetName val="US_3_4_MEG12"/>
      <sheetName val="3_512"/>
      <sheetName val="3_612"/>
      <sheetName val="3_7_WE_PP12"/>
      <sheetName val="3_8_US_PP12"/>
      <sheetName val="3_912"/>
      <sheetName val="3_10_WE_PO12"/>
      <sheetName val="3_11_US_PO12"/>
      <sheetName val="3_12_PO_5_15_PG__5_18_PEG12"/>
      <sheetName val="3_13_PO_WE12"/>
      <sheetName val="3,14_PO_US12"/>
      <sheetName val="3_15_WE_PG12"/>
      <sheetName val="3_16_US_PG12"/>
      <sheetName val="3_18_WE_POLYETHERPOLYOL12"/>
      <sheetName val="3_19_US_POLYETHERPOLYOL12"/>
      <sheetName val="3_2112"/>
      <sheetName val="3_22_STYRENE_(2)12"/>
      <sheetName val="3_23_WE_Styrene(Integrated)12"/>
      <sheetName val="3_24_US_Styrene(Integrated)12"/>
      <sheetName val="3__25_WE_PS12"/>
      <sheetName val="3_26_US_PS12"/>
      <sheetName val="3_27_PS12"/>
      <sheetName val="3_28_WE_AOlefin12"/>
      <sheetName val="3_29_US_AOlefin11"/>
      <sheetName val="3_30LAO11"/>
      <sheetName val="3_31_WE_EPS11"/>
      <sheetName val="3_32_WE_MMA11"/>
      <sheetName val="3_32_US_MMA11"/>
      <sheetName val="3_33_WE_PMMA11"/>
      <sheetName val="3_34_US_PMMA11"/>
      <sheetName val="3_35_MMA11"/>
      <sheetName val="3_36PMMA11"/>
      <sheetName val="3_37_WE_EPS11"/>
      <sheetName val="3_38_US_EPS11"/>
      <sheetName val="3_39_EPS11"/>
      <sheetName val="3_40_WE_HD_LL_swing11"/>
      <sheetName val="3_41US_HD_LL_swing_11"/>
      <sheetName val="3_42HDPE11"/>
      <sheetName val="3_41_LLDPE11"/>
      <sheetName val="3_13_NEW_PO_211"/>
      <sheetName val="3_14_NEW_PO_211"/>
      <sheetName val="3_44_NEW_PET11"/>
      <sheetName val="3_45_NEW_PET11"/>
      <sheetName val="3_4X_NEW_PET_spec11"/>
      <sheetName val="3_46_NEW_Cyclo11"/>
      <sheetName val="3_47_NEW_Cyclo11"/>
      <sheetName val="3_YY_NEW_Cyclo_spec11"/>
      <sheetName val="3_48_NEW_Capro11"/>
      <sheetName val="3_49_NEW_Capro11"/>
      <sheetName val="3_50_NEW_Capro_spec11"/>
      <sheetName val="3_1_WE_EO14"/>
      <sheetName val="3_2_US_EO13"/>
      <sheetName val="3_3_WE_MEG13"/>
      <sheetName val="US_3_4_MEG13"/>
      <sheetName val="3_513"/>
      <sheetName val="3_613"/>
      <sheetName val="3_7_WE_PP13"/>
      <sheetName val="3_8_US_PP13"/>
      <sheetName val="3_913"/>
      <sheetName val="3_10_WE_PO13"/>
      <sheetName val="3_11_US_PO13"/>
      <sheetName val="3_12_PO_5_15_PG__5_18_PEG13"/>
      <sheetName val="3_13_PO_WE13"/>
      <sheetName val="3,14_PO_US13"/>
      <sheetName val="3_15_WE_PG13"/>
      <sheetName val="3_16_US_PG13"/>
      <sheetName val="3_18_WE_POLYETHERPOLYOL13"/>
      <sheetName val="3_19_US_POLYETHERPOLYOL13"/>
      <sheetName val="3_2113"/>
      <sheetName val="3_22_STYRENE_(2)13"/>
      <sheetName val="3_23_WE_Styrene(Integrated)13"/>
      <sheetName val="3_24_US_Styrene(Integrated)13"/>
      <sheetName val="3__25_WE_PS13"/>
      <sheetName val="3_26_US_PS13"/>
      <sheetName val="3_27_PS13"/>
      <sheetName val="3_28_WE_AOlefin13"/>
      <sheetName val="3_29_US_AOlefin12"/>
      <sheetName val="3_30LAO12"/>
      <sheetName val="3_31_WE_EPS12"/>
      <sheetName val="3_32_WE_MMA12"/>
      <sheetName val="3_32_US_MMA12"/>
      <sheetName val="3_33_WE_PMMA12"/>
      <sheetName val="3_34_US_PMMA12"/>
      <sheetName val="3_35_MMA12"/>
      <sheetName val="3_36PMMA12"/>
      <sheetName val="3_37_WE_EPS12"/>
      <sheetName val="3_38_US_EPS12"/>
      <sheetName val="3_39_EPS12"/>
      <sheetName val="3_40_WE_HD_LL_swing12"/>
      <sheetName val="3_41US_HD_LL_swing_12"/>
      <sheetName val="3_42HDPE12"/>
      <sheetName val="3_41_LLDPE12"/>
      <sheetName val="3_13_NEW_PO_212"/>
      <sheetName val="3_14_NEW_PO_212"/>
      <sheetName val="3_44_NEW_PET12"/>
      <sheetName val="3_45_NEW_PET12"/>
      <sheetName val="3_4X_NEW_PET_spec12"/>
      <sheetName val="3_46_NEW_Cyclo12"/>
      <sheetName val="3_47_NEW_Cyclo12"/>
      <sheetName val="3_YY_NEW_Cyclo_spec12"/>
      <sheetName val="3_48_NEW_Capro12"/>
      <sheetName val="3_49_NEW_Capro12"/>
      <sheetName val="3_50_NEW_Capro_spec12"/>
      <sheetName val="3_1_WE_EO17"/>
      <sheetName val="3_2_US_EO16"/>
      <sheetName val="3_3_WE_MEG16"/>
      <sheetName val="US_3_4_MEG16"/>
      <sheetName val="3_516"/>
      <sheetName val="3_616"/>
      <sheetName val="3_7_WE_PP16"/>
      <sheetName val="3_8_US_PP16"/>
      <sheetName val="3_916"/>
      <sheetName val="3_10_WE_PO16"/>
      <sheetName val="3_11_US_PO16"/>
      <sheetName val="3_12_PO_5_15_PG__5_18_PEG16"/>
      <sheetName val="3_13_PO_WE16"/>
      <sheetName val="3,14_PO_US16"/>
      <sheetName val="3_15_WE_PG16"/>
      <sheetName val="3_16_US_PG16"/>
      <sheetName val="3_18_WE_POLYETHERPOLYOL16"/>
      <sheetName val="3_19_US_POLYETHERPOLYOL16"/>
      <sheetName val="3_2116"/>
      <sheetName val="3_22_STYRENE_(2)16"/>
      <sheetName val="3_23_WE_Styrene(Integrated)16"/>
      <sheetName val="3_24_US_Styrene(Integrated)16"/>
      <sheetName val="3__25_WE_PS16"/>
      <sheetName val="3_26_US_PS16"/>
      <sheetName val="3_27_PS16"/>
      <sheetName val="3_28_WE_AOlefin16"/>
      <sheetName val="3_29_US_AOlefin15"/>
      <sheetName val="3_30LAO15"/>
      <sheetName val="3_31_WE_EPS15"/>
      <sheetName val="3_32_WE_MMA15"/>
      <sheetName val="3_32_US_MMA15"/>
      <sheetName val="3_33_WE_PMMA15"/>
      <sheetName val="3_34_US_PMMA15"/>
      <sheetName val="3_35_MMA15"/>
      <sheetName val="3_36PMMA15"/>
      <sheetName val="3_37_WE_EPS15"/>
      <sheetName val="3_38_US_EPS15"/>
      <sheetName val="3_39_EPS15"/>
      <sheetName val="3_40_WE_HD_LL_swing15"/>
      <sheetName val="3_41US_HD_LL_swing_15"/>
      <sheetName val="3_42HDPE15"/>
      <sheetName val="3_41_LLDPE15"/>
      <sheetName val="3_13_NEW_PO_215"/>
      <sheetName val="3_14_NEW_PO_215"/>
      <sheetName val="3_44_NEW_PET15"/>
      <sheetName val="3_45_NEW_PET15"/>
      <sheetName val="3_4X_NEW_PET_spec15"/>
      <sheetName val="3_46_NEW_Cyclo15"/>
      <sheetName val="3_47_NEW_Cyclo15"/>
      <sheetName val="3_YY_NEW_Cyclo_spec15"/>
      <sheetName val="3_48_NEW_Capro15"/>
      <sheetName val="3_49_NEW_Capro15"/>
      <sheetName val="3_50_NEW_Capro_spec15"/>
      <sheetName val="3_1_WE_EO16"/>
      <sheetName val="3_2_US_EO15"/>
      <sheetName val="3_3_WE_MEG15"/>
      <sheetName val="US_3_4_MEG15"/>
      <sheetName val="3_515"/>
      <sheetName val="3_615"/>
      <sheetName val="3_7_WE_PP15"/>
      <sheetName val="3_8_US_PP15"/>
      <sheetName val="3_915"/>
      <sheetName val="3_10_WE_PO15"/>
      <sheetName val="3_11_US_PO15"/>
      <sheetName val="3_12_PO_5_15_PG__5_18_PEG15"/>
      <sheetName val="3_13_PO_WE15"/>
      <sheetName val="3,14_PO_US15"/>
      <sheetName val="3_15_WE_PG15"/>
      <sheetName val="3_16_US_PG15"/>
      <sheetName val="3_18_WE_POLYETHERPOLYOL15"/>
      <sheetName val="3_19_US_POLYETHERPOLYOL15"/>
      <sheetName val="3_2115"/>
      <sheetName val="3_22_STYRENE_(2)15"/>
      <sheetName val="3_23_WE_Styrene(Integrated)15"/>
      <sheetName val="3_24_US_Styrene(Integrated)15"/>
      <sheetName val="3__25_WE_PS15"/>
      <sheetName val="3_26_US_PS15"/>
      <sheetName val="3_27_PS15"/>
      <sheetName val="3_28_WE_AOlefin15"/>
      <sheetName val="3_29_US_AOlefin14"/>
      <sheetName val="3_30LAO14"/>
      <sheetName val="3_31_WE_EPS14"/>
      <sheetName val="3_32_WE_MMA14"/>
      <sheetName val="3_32_US_MMA14"/>
      <sheetName val="3_33_WE_PMMA14"/>
      <sheetName val="3_34_US_PMMA14"/>
      <sheetName val="3_35_MMA14"/>
      <sheetName val="3_36PMMA14"/>
      <sheetName val="3_37_WE_EPS14"/>
      <sheetName val="3_38_US_EPS14"/>
      <sheetName val="3_39_EPS14"/>
      <sheetName val="3_40_WE_HD_LL_swing14"/>
      <sheetName val="3_41US_HD_LL_swing_14"/>
      <sheetName val="3_42HDPE14"/>
      <sheetName val="3_41_LLDPE14"/>
      <sheetName val="3_13_NEW_PO_214"/>
      <sheetName val="3_14_NEW_PO_214"/>
      <sheetName val="3_44_NEW_PET14"/>
      <sheetName val="3_45_NEW_PET14"/>
      <sheetName val="3_4X_NEW_PET_spec14"/>
      <sheetName val="3_46_NEW_Cyclo14"/>
      <sheetName val="3_47_NEW_Cyclo14"/>
      <sheetName val="3_YY_NEW_Cyclo_spec14"/>
      <sheetName val="3_48_NEW_Capro14"/>
      <sheetName val="3_49_NEW_Capro14"/>
      <sheetName val="3_50_NEW_Capro_spec14"/>
      <sheetName val="3_1_WE_EO15"/>
      <sheetName val="3_2_US_EO14"/>
      <sheetName val="3_3_WE_MEG14"/>
      <sheetName val="US_3_4_MEG14"/>
      <sheetName val="3_514"/>
      <sheetName val="3_614"/>
      <sheetName val="3_7_WE_PP14"/>
      <sheetName val="3_8_US_PP14"/>
      <sheetName val="3_914"/>
      <sheetName val="3_10_WE_PO14"/>
      <sheetName val="3_11_US_PO14"/>
      <sheetName val="3_12_PO_5_15_PG__5_18_PEG14"/>
      <sheetName val="3_13_PO_WE14"/>
      <sheetName val="3,14_PO_US14"/>
      <sheetName val="3_15_WE_PG14"/>
      <sheetName val="3_16_US_PG14"/>
      <sheetName val="3_18_WE_POLYETHERPOLYOL14"/>
      <sheetName val="3_19_US_POLYETHERPOLYOL14"/>
      <sheetName val="3_2114"/>
      <sheetName val="3_22_STYRENE_(2)14"/>
      <sheetName val="3_23_WE_Styrene(Integrated)14"/>
      <sheetName val="3_24_US_Styrene(Integrated)14"/>
      <sheetName val="3__25_WE_PS14"/>
      <sheetName val="3_26_US_PS14"/>
      <sheetName val="3_27_PS14"/>
      <sheetName val="3_28_WE_AOlefin14"/>
      <sheetName val="3_29_US_AOlefin13"/>
      <sheetName val="3_30LAO13"/>
      <sheetName val="3_31_WE_EPS13"/>
      <sheetName val="3_32_WE_MMA13"/>
      <sheetName val="3_32_US_MMA13"/>
      <sheetName val="3_33_WE_PMMA13"/>
      <sheetName val="3_34_US_PMMA13"/>
      <sheetName val="3_35_MMA13"/>
      <sheetName val="3_36PMMA13"/>
      <sheetName val="3_37_WE_EPS13"/>
      <sheetName val="3_38_US_EPS13"/>
      <sheetName val="3_39_EPS13"/>
      <sheetName val="3_40_WE_HD_LL_swing13"/>
      <sheetName val="3_41US_HD_LL_swing_13"/>
      <sheetName val="3_42HDPE13"/>
      <sheetName val="3_41_LLDPE13"/>
      <sheetName val="3_13_NEW_PO_213"/>
      <sheetName val="3_14_NEW_PO_213"/>
      <sheetName val="3_44_NEW_PET13"/>
      <sheetName val="3_45_NEW_PET13"/>
      <sheetName val="3_4X_NEW_PET_spec13"/>
      <sheetName val="3_46_NEW_Cyclo13"/>
      <sheetName val="3_47_NEW_Cyclo13"/>
      <sheetName val="3_YY_NEW_Cyclo_spec13"/>
      <sheetName val="3_48_NEW_Capro13"/>
      <sheetName val="3_49_NEW_Capro13"/>
      <sheetName val="3_50_NEW_Capro_spec13"/>
      <sheetName val="3_1_WE_EO18"/>
      <sheetName val="3_2_US_EO17"/>
      <sheetName val="3_3_WE_MEG17"/>
      <sheetName val="US_3_4_MEG17"/>
      <sheetName val="3_517"/>
      <sheetName val="3_617"/>
      <sheetName val="3_7_WE_PP17"/>
      <sheetName val="3_8_US_PP17"/>
      <sheetName val="3_917"/>
      <sheetName val="3_10_WE_PO17"/>
      <sheetName val="3_11_US_PO17"/>
      <sheetName val="3_12_PO_5_15_PG__5_18_PEG17"/>
      <sheetName val="3_13_PO_WE17"/>
      <sheetName val="3,14_PO_US17"/>
      <sheetName val="3_15_WE_PG17"/>
      <sheetName val="3_16_US_PG17"/>
      <sheetName val="3_18_WE_POLYETHERPOLYOL17"/>
      <sheetName val="3_19_US_POLYETHERPOLYOL17"/>
      <sheetName val="3_2117"/>
      <sheetName val="3_22_STYRENE_(2)17"/>
      <sheetName val="3_23_WE_Styrene(Integrated)17"/>
      <sheetName val="3_24_US_Styrene(Integrated)17"/>
      <sheetName val="3__25_WE_PS17"/>
      <sheetName val="3_26_US_PS17"/>
      <sheetName val="3_27_PS17"/>
      <sheetName val="3_28_WE_AOlefin17"/>
      <sheetName val="3_29_US_AOlefin16"/>
      <sheetName val="3_30LAO16"/>
      <sheetName val="3_31_WE_EPS16"/>
      <sheetName val="3_32_WE_MMA16"/>
      <sheetName val="3_32_US_MMA16"/>
      <sheetName val="3_33_WE_PMMA16"/>
      <sheetName val="3_34_US_PMMA16"/>
      <sheetName val="3_35_MMA16"/>
      <sheetName val="3_36PMMA16"/>
      <sheetName val="3_37_WE_EPS16"/>
      <sheetName val="3_38_US_EPS16"/>
      <sheetName val="3_39_EPS16"/>
      <sheetName val="3_40_WE_HD_LL_swing16"/>
      <sheetName val="3_41US_HD_LL_swing_16"/>
      <sheetName val="3_42HDPE16"/>
      <sheetName val="3_41_LLDPE16"/>
      <sheetName val="3_13_NEW_PO_216"/>
      <sheetName val="3_14_NEW_PO_216"/>
      <sheetName val="3_44_NEW_PET16"/>
      <sheetName val="3_45_NEW_PET16"/>
      <sheetName val="3_4X_NEW_PET_spec16"/>
      <sheetName val="3_46_NEW_Cyclo16"/>
      <sheetName val="3_47_NEW_Cyclo16"/>
      <sheetName val="3_YY_NEW_Cyclo_spec16"/>
      <sheetName val="3_48_NEW_Capro16"/>
      <sheetName val="3_49_NEW_Capro16"/>
      <sheetName val="3_50_NEW_Capro_spec16"/>
      <sheetName val="3_1_WE_EO25"/>
      <sheetName val="3_2_US_EO24"/>
      <sheetName val="3_3_WE_MEG24"/>
      <sheetName val="US_3_4_MEG24"/>
      <sheetName val="3_524"/>
      <sheetName val="3_624"/>
      <sheetName val="3_7_WE_PP24"/>
      <sheetName val="3_8_US_PP24"/>
      <sheetName val="3_924"/>
      <sheetName val="3_10_WE_PO24"/>
      <sheetName val="3_11_US_PO24"/>
      <sheetName val="3_12_PO_5_15_PG__5_18_PEG24"/>
      <sheetName val="3_13_PO_WE24"/>
      <sheetName val="3,14_PO_US24"/>
      <sheetName val="3_15_WE_PG24"/>
      <sheetName val="3_16_US_PG24"/>
      <sheetName val="3_18_WE_POLYETHERPOLYOL24"/>
      <sheetName val="3_19_US_POLYETHERPOLYOL24"/>
      <sheetName val="3_2124"/>
      <sheetName val="3_22_STYRENE_(2)24"/>
      <sheetName val="3_23_WE_Styrene(Integrated)24"/>
      <sheetName val="3_24_US_Styrene(Integrated)24"/>
      <sheetName val="3__25_WE_PS24"/>
      <sheetName val="3_26_US_PS24"/>
      <sheetName val="3_27_PS24"/>
      <sheetName val="3_28_WE_AOlefin24"/>
      <sheetName val="3_29_US_AOlefin23"/>
      <sheetName val="3_30LAO23"/>
      <sheetName val="3_31_WE_EPS23"/>
      <sheetName val="3_32_WE_MMA23"/>
      <sheetName val="3_32_US_MMA23"/>
      <sheetName val="3_33_WE_PMMA23"/>
      <sheetName val="3_34_US_PMMA23"/>
      <sheetName val="3_35_MMA23"/>
      <sheetName val="3_36PMMA23"/>
      <sheetName val="3_37_WE_EPS23"/>
      <sheetName val="3_38_US_EPS23"/>
      <sheetName val="3_39_EPS23"/>
      <sheetName val="3_40_WE_HD_LL_swing23"/>
      <sheetName val="3_41US_HD_LL_swing_23"/>
      <sheetName val="3_42HDPE23"/>
      <sheetName val="3_41_LLDPE23"/>
      <sheetName val="3_13_NEW_PO_223"/>
      <sheetName val="3_14_NEW_PO_223"/>
      <sheetName val="3_44_NEW_PET23"/>
      <sheetName val="3_45_NEW_PET23"/>
      <sheetName val="3_4X_NEW_PET_spec23"/>
      <sheetName val="3_46_NEW_Cyclo23"/>
      <sheetName val="3_47_NEW_Cyclo23"/>
      <sheetName val="3_YY_NEW_Cyclo_spec23"/>
      <sheetName val="3_48_NEW_Capro23"/>
      <sheetName val="3_49_NEW_Capro23"/>
      <sheetName val="3_50_NEW_Capro_spec23"/>
      <sheetName val="3_1_WE_EO20"/>
      <sheetName val="3_2_US_EO19"/>
      <sheetName val="3_3_WE_MEG19"/>
      <sheetName val="US_3_4_MEG19"/>
      <sheetName val="3_519"/>
      <sheetName val="3_619"/>
      <sheetName val="3_7_WE_PP19"/>
      <sheetName val="3_8_US_PP19"/>
      <sheetName val="3_919"/>
      <sheetName val="3_10_WE_PO19"/>
      <sheetName val="3_11_US_PO19"/>
      <sheetName val="3_12_PO_5_15_PG__5_18_PEG19"/>
      <sheetName val="3_13_PO_WE19"/>
      <sheetName val="3,14_PO_US19"/>
      <sheetName val="3_15_WE_PG19"/>
      <sheetName val="3_16_US_PG19"/>
      <sheetName val="3_18_WE_POLYETHERPOLYOL19"/>
      <sheetName val="3_19_US_POLYETHERPOLYOL19"/>
      <sheetName val="3_2119"/>
      <sheetName val="3_22_STYRENE_(2)19"/>
      <sheetName val="3_23_WE_Styrene(Integrated)19"/>
      <sheetName val="3_24_US_Styrene(Integrated)19"/>
      <sheetName val="3__25_WE_PS19"/>
      <sheetName val="3_26_US_PS19"/>
      <sheetName val="3_27_PS19"/>
      <sheetName val="3_28_WE_AOlefin19"/>
      <sheetName val="3_29_US_AOlefin18"/>
      <sheetName val="3_30LAO18"/>
      <sheetName val="3_31_WE_EPS18"/>
      <sheetName val="3_32_WE_MMA18"/>
      <sheetName val="3_32_US_MMA18"/>
      <sheetName val="3_33_WE_PMMA18"/>
      <sheetName val="3_34_US_PMMA18"/>
      <sheetName val="3_35_MMA18"/>
      <sheetName val="3_36PMMA18"/>
      <sheetName val="3_37_WE_EPS18"/>
      <sheetName val="3_38_US_EPS18"/>
      <sheetName val="3_39_EPS18"/>
      <sheetName val="3_40_WE_HD_LL_swing18"/>
      <sheetName val="3_41US_HD_LL_swing_18"/>
      <sheetName val="3_42HDPE18"/>
      <sheetName val="3_41_LLDPE18"/>
      <sheetName val="3_13_NEW_PO_218"/>
      <sheetName val="3_14_NEW_PO_218"/>
      <sheetName val="3_44_NEW_PET18"/>
      <sheetName val="3_45_NEW_PET18"/>
      <sheetName val="3_4X_NEW_PET_spec18"/>
      <sheetName val="3_46_NEW_Cyclo18"/>
      <sheetName val="3_47_NEW_Cyclo18"/>
      <sheetName val="3_YY_NEW_Cyclo_spec18"/>
      <sheetName val="3_48_NEW_Capro18"/>
      <sheetName val="3_49_NEW_Capro18"/>
      <sheetName val="3_50_NEW_Capro_spec18"/>
      <sheetName val="3_1_WE_EO21"/>
      <sheetName val="3_2_US_EO20"/>
      <sheetName val="3_3_WE_MEG20"/>
      <sheetName val="US_3_4_MEG20"/>
      <sheetName val="3_520"/>
      <sheetName val="3_620"/>
      <sheetName val="3_7_WE_PP20"/>
      <sheetName val="3_8_US_PP20"/>
      <sheetName val="3_920"/>
      <sheetName val="3_10_WE_PO20"/>
      <sheetName val="3_11_US_PO20"/>
      <sheetName val="3_12_PO_5_15_PG__5_18_PEG20"/>
      <sheetName val="3_13_PO_WE20"/>
      <sheetName val="3,14_PO_US20"/>
      <sheetName val="3_15_WE_PG20"/>
      <sheetName val="3_16_US_PG20"/>
      <sheetName val="3_18_WE_POLYETHERPOLYOL20"/>
      <sheetName val="3_19_US_POLYETHERPOLYOL20"/>
      <sheetName val="3_2120"/>
      <sheetName val="3_22_STYRENE_(2)20"/>
      <sheetName val="3_23_WE_Styrene(Integrated)20"/>
      <sheetName val="3_24_US_Styrene(Integrated)20"/>
      <sheetName val="3__25_WE_PS20"/>
      <sheetName val="3_26_US_PS20"/>
      <sheetName val="3_27_PS20"/>
      <sheetName val="3_28_WE_AOlefin20"/>
      <sheetName val="3_29_US_AOlefin19"/>
      <sheetName val="3_30LAO19"/>
      <sheetName val="3_31_WE_EPS19"/>
      <sheetName val="3_32_WE_MMA19"/>
      <sheetName val="3_32_US_MMA19"/>
      <sheetName val="3_33_WE_PMMA19"/>
      <sheetName val="3_34_US_PMMA19"/>
      <sheetName val="3_35_MMA19"/>
      <sheetName val="3_36PMMA19"/>
      <sheetName val="3_37_WE_EPS19"/>
      <sheetName val="3_38_US_EPS19"/>
      <sheetName val="3_39_EPS19"/>
      <sheetName val="3_40_WE_HD_LL_swing19"/>
      <sheetName val="3_41US_HD_LL_swing_19"/>
      <sheetName val="3_42HDPE19"/>
      <sheetName val="3_41_LLDPE19"/>
      <sheetName val="3_13_NEW_PO_219"/>
      <sheetName val="3_14_NEW_PO_219"/>
      <sheetName val="3_44_NEW_PET19"/>
      <sheetName val="3_45_NEW_PET19"/>
      <sheetName val="3_4X_NEW_PET_spec19"/>
      <sheetName val="3_46_NEW_Cyclo19"/>
      <sheetName val="3_47_NEW_Cyclo19"/>
      <sheetName val="3_YY_NEW_Cyclo_spec19"/>
      <sheetName val="3_48_NEW_Capro19"/>
      <sheetName val="3_49_NEW_Capro19"/>
      <sheetName val="3_50_NEW_Capro_spec19"/>
      <sheetName val="3_1_WE_EO22"/>
      <sheetName val="3_2_US_EO21"/>
      <sheetName val="3_3_WE_MEG21"/>
      <sheetName val="US_3_4_MEG21"/>
      <sheetName val="3_521"/>
      <sheetName val="3_621"/>
      <sheetName val="3_7_WE_PP21"/>
      <sheetName val="3_8_US_PP21"/>
      <sheetName val="3_921"/>
      <sheetName val="3_10_WE_PO21"/>
      <sheetName val="3_11_US_PO21"/>
      <sheetName val="3_12_PO_5_15_PG__5_18_PEG21"/>
      <sheetName val="3_13_PO_WE21"/>
      <sheetName val="3,14_PO_US21"/>
      <sheetName val="3_15_WE_PG21"/>
      <sheetName val="3_16_US_PG21"/>
      <sheetName val="3_18_WE_POLYETHERPOLYOL21"/>
      <sheetName val="3_19_US_POLYETHERPOLYOL21"/>
      <sheetName val="3_2121"/>
      <sheetName val="3_22_STYRENE_(2)21"/>
      <sheetName val="3_23_WE_Styrene(Integrated)21"/>
      <sheetName val="3_24_US_Styrene(Integrated)21"/>
      <sheetName val="3__25_WE_PS21"/>
      <sheetName val="3_26_US_PS21"/>
      <sheetName val="3_27_PS21"/>
      <sheetName val="3_28_WE_AOlefin21"/>
      <sheetName val="3_29_US_AOlefin20"/>
      <sheetName val="3_30LAO20"/>
      <sheetName val="3_31_WE_EPS20"/>
      <sheetName val="3_32_WE_MMA20"/>
      <sheetName val="3_32_US_MMA20"/>
      <sheetName val="3_33_WE_PMMA20"/>
      <sheetName val="3_34_US_PMMA20"/>
      <sheetName val="3_35_MMA20"/>
      <sheetName val="3_36PMMA20"/>
      <sheetName val="3_37_WE_EPS20"/>
      <sheetName val="3_38_US_EPS20"/>
      <sheetName val="3_39_EPS20"/>
      <sheetName val="3_40_WE_HD_LL_swing20"/>
      <sheetName val="3_41US_HD_LL_swing_20"/>
      <sheetName val="3_42HDPE20"/>
      <sheetName val="3_41_LLDPE20"/>
      <sheetName val="3_13_NEW_PO_220"/>
      <sheetName val="3_14_NEW_PO_220"/>
      <sheetName val="3_44_NEW_PET20"/>
      <sheetName val="3_45_NEW_PET20"/>
      <sheetName val="3_4X_NEW_PET_spec20"/>
      <sheetName val="3_46_NEW_Cyclo20"/>
      <sheetName val="3_47_NEW_Cyclo20"/>
      <sheetName val="3_YY_NEW_Cyclo_spec20"/>
      <sheetName val="3_48_NEW_Capro20"/>
      <sheetName val="3_49_NEW_Capro20"/>
      <sheetName val="3_50_NEW_Capro_spec20"/>
      <sheetName val="3_1_WE_EO23"/>
      <sheetName val="3_2_US_EO22"/>
      <sheetName val="3_3_WE_MEG22"/>
      <sheetName val="US_3_4_MEG22"/>
      <sheetName val="3_522"/>
      <sheetName val="3_622"/>
      <sheetName val="3_7_WE_PP22"/>
      <sheetName val="3_8_US_PP22"/>
      <sheetName val="3_922"/>
      <sheetName val="3_10_WE_PO22"/>
      <sheetName val="3_11_US_PO22"/>
      <sheetName val="3_12_PO_5_15_PG__5_18_PEG22"/>
      <sheetName val="3_13_PO_WE22"/>
      <sheetName val="3,14_PO_US22"/>
      <sheetName val="3_15_WE_PG22"/>
      <sheetName val="3_16_US_PG22"/>
      <sheetName val="3_18_WE_POLYETHERPOLYOL22"/>
      <sheetName val="3_19_US_POLYETHERPOLYOL22"/>
      <sheetName val="3_2122"/>
      <sheetName val="3_22_STYRENE_(2)22"/>
      <sheetName val="3_23_WE_Styrene(Integrated)22"/>
      <sheetName val="3_24_US_Styrene(Integrated)22"/>
      <sheetName val="3__25_WE_PS22"/>
      <sheetName val="3_26_US_PS22"/>
      <sheetName val="3_27_PS22"/>
      <sheetName val="3_28_WE_AOlefin22"/>
      <sheetName val="3_29_US_AOlefin21"/>
      <sheetName val="3_30LAO21"/>
      <sheetName val="3_31_WE_EPS21"/>
      <sheetName val="3_32_WE_MMA21"/>
      <sheetName val="3_32_US_MMA21"/>
      <sheetName val="3_33_WE_PMMA21"/>
      <sheetName val="3_34_US_PMMA21"/>
      <sheetName val="3_35_MMA21"/>
      <sheetName val="3_36PMMA21"/>
      <sheetName val="3_37_WE_EPS21"/>
      <sheetName val="3_38_US_EPS21"/>
      <sheetName val="3_39_EPS21"/>
      <sheetName val="3_40_WE_HD_LL_swing21"/>
      <sheetName val="3_41US_HD_LL_swing_21"/>
      <sheetName val="3_42HDPE21"/>
      <sheetName val="3_41_LLDPE21"/>
      <sheetName val="3_13_NEW_PO_221"/>
      <sheetName val="3_14_NEW_PO_221"/>
      <sheetName val="3_44_NEW_PET21"/>
      <sheetName val="3_45_NEW_PET21"/>
      <sheetName val="3_4X_NEW_PET_spec21"/>
      <sheetName val="3_46_NEW_Cyclo21"/>
      <sheetName val="3_47_NEW_Cyclo21"/>
      <sheetName val="3_YY_NEW_Cyclo_spec21"/>
      <sheetName val="3_48_NEW_Capro21"/>
      <sheetName val="3_49_NEW_Capro21"/>
      <sheetName val="3_50_NEW_Capro_spec21"/>
      <sheetName val="3_1_WE_EO24"/>
      <sheetName val="3_2_US_EO23"/>
      <sheetName val="3_3_WE_MEG23"/>
      <sheetName val="US_3_4_MEG23"/>
      <sheetName val="3_523"/>
      <sheetName val="3_623"/>
      <sheetName val="3_7_WE_PP23"/>
      <sheetName val="3_8_US_PP23"/>
      <sheetName val="3_923"/>
      <sheetName val="3_10_WE_PO23"/>
      <sheetName val="3_11_US_PO23"/>
      <sheetName val="3_12_PO_5_15_PG__5_18_PEG23"/>
      <sheetName val="3_13_PO_WE23"/>
      <sheetName val="3,14_PO_US23"/>
      <sheetName val="3_15_WE_PG23"/>
      <sheetName val="3_16_US_PG23"/>
      <sheetName val="3_18_WE_POLYETHERPOLYOL23"/>
      <sheetName val="3_19_US_POLYETHERPOLYOL23"/>
      <sheetName val="3_2123"/>
      <sheetName val="3_22_STYRENE_(2)23"/>
      <sheetName val="3_23_WE_Styrene(Integrated)23"/>
      <sheetName val="3_24_US_Styrene(Integrated)23"/>
      <sheetName val="3__25_WE_PS23"/>
      <sheetName val="3_26_US_PS23"/>
      <sheetName val="3_27_PS23"/>
      <sheetName val="3_28_WE_AOlefin23"/>
      <sheetName val="3_29_US_AOlefin22"/>
      <sheetName val="3_30LAO22"/>
      <sheetName val="3_31_WE_EPS22"/>
      <sheetName val="3_32_WE_MMA22"/>
      <sheetName val="3_32_US_MMA22"/>
      <sheetName val="3_33_WE_PMMA22"/>
      <sheetName val="3_34_US_PMMA22"/>
      <sheetName val="3_35_MMA22"/>
      <sheetName val="3_36PMMA22"/>
      <sheetName val="3_37_WE_EPS22"/>
      <sheetName val="3_38_US_EPS22"/>
      <sheetName val="3_39_EPS22"/>
      <sheetName val="3_40_WE_HD_LL_swing22"/>
      <sheetName val="3_41US_HD_LL_swing_22"/>
      <sheetName val="3_42HDPE22"/>
      <sheetName val="3_41_LLDPE22"/>
      <sheetName val="3_13_NEW_PO_222"/>
      <sheetName val="3_14_NEW_PO_222"/>
      <sheetName val="3_44_NEW_PET22"/>
      <sheetName val="3_45_NEW_PET22"/>
      <sheetName val="3_4X_NEW_PET_spec22"/>
      <sheetName val="3_46_NEW_Cyclo22"/>
      <sheetName val="3_47_NEW_Cyclo22"/>
      <sheetName val="3_YY_NEW_Cyclo_spec22"/>
      <sheetName val="3_48_NEW_Capro22"/>
      <sheetName val="3_49_NEW_Capro22"/>
      <sheetName val="3_50_NEW_Capro_spec22"/>
      <sheetName val="3_1_WE_EO26"/>
      <sheetName val="3_2_US_EO25"/>
      <sheetName val="3_3_WE_MEG25"/>
      <sheetName val="US_3_4_MEG25"/>
      <sheetName val="3_525"/>
      <sheetName val="3_625"/>
      <sheetName val="3_7_WE_PP25"/>
      <sheetName val="3_8_US_PP25"/>
      <sheetName val="3_925"/>
      <sheetName val="3_10_WE_PO25"/>
      <sheetName val="3_11_US_PO25"/>
      <sheetName val="3_12_PO_5_15_PG__5_18_PEG25"/>
      <sheetName val="3_13_PO_WE25"/>
      <sheetName val="3,14_PO_US25"/>
      <sheetName val="3_15_WE_PG25"/>
      <sheetName val="3_16_US_PG25"/>
      <sheetName val="3_18_WE_POLYETHERPOLYOL25"/>
      <sheetName val="3_19_US_POLYETHERPOLYOL25"/>
      <sheetName val="3_2125"/>
      <sheetName val="3_22_STYRENE_(2)25"/>
      <sheetName val="3_23_WE_Styrene(Integrated)25"/>
      <sheetName val="3_24_US_Styrene(Integrated)25"/>
      <sheetName val="3__25_WE_PS25"/>
      <sheetName val="3_26_US_PS25"/>
      <sheetName val="3_27_PS25"/>
      <sheetName val="3_28_WE_AOlefin25"/>
      <sheetName val="3_29_US_AOlefin24"/>
      <sheetName val="3_30LAO24"/>
      <sheetName val="3_31_WE_EPS24"/>
      <sheetName val="3_32_WE_MMA24"/>
      <sheetName val="3_32_US_MMA24"/>
      <sheetName val="3_33_WE_PMMA24"/>
      <sheetName val="3_34_US_PMMA24"/>
      <sheetName val="3_35_MMA24"/>
      <sheetName val="3_36PMMA24"/>
      <sheetName val="3_37_WE_EPS24"/>
      <sheetName val="3_38_US_EPS24"/>
      <sheetName val="3_39_EPS24"/>
      <sheetName val="3_40_WE_HD_LL_swing24"/>
      <sheetName val="3_41US_HD_LL_swing_24"/>
      <sheetName val="3_42HDPE24"/>
      <sheetName val="3_41_LLDPE24"/>
      <sheetName val="3_13_NEW_PO_224"/>
      <sheetName val="3_14_NEW_PO_224"/>
      <sheetName val="3_44_NEW_PET24"/>
      <sheetName val="3_45_NEW_PET24"/>
      <sheetName val="3_4X_NEW_PET_spec24"/>
      <sheetName val="3_46_NEW_Cyclo24"/>
      <sheetName val="3_47_NEW_Cyclo24"/>
      <sheetName val="3_YY_NEW_Cyclo_spec24"/>
      <sheetName val="3_48_NEW_Capro24"/>
      <sheetName val="3_49_NEW_Capro24"/>
      <sheetName val="3_50_NEW_Capro_spec24"/>
    </sheetNames>
    <sheetDataSet>
      <sheetData sheetId="0" refreshError="1">
        <row r="7">
          <cell r="A7" t="str">
            <v>Ethylene</v>
          </cell>
        </row>
        <row r="8">
          <cell r="A8" t="str">
            <v>Propylene</v>
          </cell>
        </row>
        <row r="9">
          <cell r="A9" t="str">
            <v>Propylene (Chem Grade)</v>
          </cell>
        </row>
        <row r="10">
          <cell r="A10" t="str">
            <v>butene-1</v>
          </cell>
        </row>
        <row r="11">
          <cell r="A11" t="str">
            <v>Pentane</v>
          </cell>
        </row>
        <row r="12">
          <cell r="A12" t="str">
            <v>Benzene</v>
          </cell>
        </row>
        <row r="13">
          <cell r="A13" t="str">
            <v>Styrene</v>
          </cell>
        </row>
        <row r="14">
          <cell r="A14" t="str">
            <v>Ethylbenzene</v>
          </cell>
        </row>
        <row r="15">
          <cell r="A15" t="str">
            <v>Mineral Oil</v>
          </cell>
        </row>
        <row r="16">
          <cell r="A16" t="str">
            <v>Propylene Oxide</v>
          </cell>
        </row>
        <row r="17">
          <cell r="A17" t="str">
            <v>Oxygen</v>
          </cell>
        </row>
        <row r="18">
          <cell r="A18" t="str">
            <v>DEG</v>
          </cell>
        </row>
        <row r="19">
          <cell r="A19" t="str">
            <v>TEG</v>
          </cell>
        </row>
        <row r="20">
          <cell r="A20" t="str">
            <v>Isobutylene</v>
          </cell>
        </row>
        <row r="21">
          <cell r="A21" t="str">
            <v>Methane</v>
          </cell>
        </row>
        <row r="22">
          <cell r="A22" t="str">
            <v>Methylmethacrylate</v>
          </cell>
        </row>
        <row r="23">
          <cell r="A23" t="str">
            <v>Methylacrylate</v>
          </cell>
        </row>
        <row r="24">
          <cell r="A24" t="str">
            <v>Hydrogen</v>
          </cell>
        </row>
        <row r="25">
          <cell r="A25" t="str">
            <v>Glycerine</v>
          </cell>
        </row>
        <row r="26">
          <cell r="A26" t="str">
            <v>Methanol</v>
          </cell>
        </row>
        <row r="27">
          <cell r="A27" t="str">
            <v>Acetic Acid</v>
          </cell>
        </row>
        <row r="28">
          <cell r="A28" t="str">
            <v>Crude Acrylic Acid</v>
          </cell>
        </row>
        <row r="29">
          <cell r="A29" t="str">
            <v>Fuel</v>
          </cell>
        </row>
        <row r="30">
          <cell r="A30" t="str">
            <v>Steam (HP)</v>
          </cell>
        </row>
        <row r="31">
          <cell r="A31" t="str">
            <v>Steam (MP)</v>
          </cell>
        </row>
        <row r="32">
          <cell r="A32" t="str">
            <v>Steam (LP)</v>
          </cell>
        </row>
        <row r="33">
          <cell r="A33" t="str">
            <v>Electricity</v>
          </cell>
        </row>
        <row r="34">
          <cell r="A34" t="str">
            <v>Cooling Water</v>
          </cell>
        </row>
        <row r="35">
          <cell r="A35" t="str">
            <v>Boiler Feedwater</v>
          </cell>
        </row>
        <row r="36">
          <cell r="A36" t="str">
            <v>Process Water</v>
          </cell>
        </row>
        <row r="37">
          <cell r="A37" t="str">
            <v>Fuel Gas</v>
          </cell>
        </row>
        <row r="38">
          <cell r="A38" t="str">
            <v>Other Utility</v>
          </cell>
        </row>
        <row r="39">
          <cell r="A39" t="str">
            <v>Labour</v>
          </cell>
        </row>
        <row r="40">
          <cell r="A40" t="str">
            <v>Foreman</v>
          </cell>
        </row>
        <row r="41">
          <cell r="A41" t="str">
            <v>Supervision</v>
          </cell>
        </row>
        <row r="42">
          <cell r="A42" t="str">
            <v>Direct Overheads</v>
          </cell>
        </row>
        <row r="43">
          <cell r="A43" t="str">
            <v>General Plant Overhead</v>
          </cell>
        </row>
        <row r="44">
          <cell r="A44" t="str">
            <v>Local Tax/Insurance</v>
          </cell>
        </row>
        <row r="45">
          <cell r="A45" t="str">
            <v>Ammonium Sulphate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 BASIS"/>
      <sheetName val="Factors"/>
      <sheetName val="Total cash flow (Leveraged)"/>
      <sheetName val="Total Cash Flow (Unleveraged)"/>
      <sheetName val="EDC cash flow"/>
      <sheetName val="ECU cash flow"/>
      <sheetName val="Ethylene Prices_Trend"/>
      <sheetName val="Ethylene Prices_Cycle"/>
      <sheetName val="Pricing - Current"/>
      <sheetName val="Pricing - Const"/>
      <sheetName val="Netback"/>
      <sheetName val="Capital Costs"/>
      <sheetName val="Financing"/>
      <sheetName val="Taxation"/>
      <sheetName val="Maintenance"/>
      <sheetName val="Mass Balance"/>
      <sheetName val="Purchases &amp; Sales"/>
      <sheetName val="PRICING_BASIS"/>
      <sheetName val="Total_cash_flow_(Leveraged)"/>
      <sheetName val="Total_Cash_Flow_(Unleveraged)"/>
      <sheetName val="EDC_cash_flow"/>
      <sheetName val="ECU_cash_flow"/>
      <sheetName val="Ethylene_Prices_Trend"/>
      <sheetName val="Ethylene_Prices_Cycle"/>
      <sheetName val="Pricing_-_Current"/>
      <sheetName val="Pricing_-_Const"/>
      <sheetName val="Capital_Costs"/>
      <sheetName val="Mass_Balance"/>
      <sheetName val="Purchases_&amp;_Sales"/>
      <sheetName val="PRICING_BASIS1"/>
      <sheetName val="Total_cash_flow_(Leveraged)1"/>
      <sheetName val="Total_Cash_Flow_(Unleveraged)1"/>
      <sheetName val="EDC_cash_flow1"/>
      <sheetName val="ECU_cash_flow1"/>
      <sheetName val="Ethylene_Prices_Trend1"/>
      <sheetName val="Ethylene_Prices_Cycle1"/>
      <sheetName val="Pricing_-_Current1"/>
      <sheetName val="Pricing_-_Const1"/>
      <sheetName val="Capital_Costs1"/>
      <sheetName val="Mass_Balance1"/>
      <sheetName val="Purchases_&amp;_Sales1"/>
      <sheetName val="PRICING_BASIS2"/>
      <sheetName val="Total_cash_flow_(Leveraged)2"/>
      <sheetName val="Total_Cash_Flow_(Unleveraged)2"/>
      <sheetName val="EDC_cash_flow2"/>
      <sheetName val="ECU_cash_flow2"/>
      <sheetName val="Ethylene_Prices_Trend2"/>
      <sheetName val="Ethylene_Prices_Cycle2"/>
      <sheetName val="Pricing_-_Current2"/>
      <sheetName val="Pricing_-_Const2"/>
      <sheetName val="Capital_Costs2"/>
      <sheetName val="Mass_Balance2"/>
      <sheetName val="Purchases_&amp;_Sales2"/>
      <sheetName val="PRICING_BASIS3"/>
      <sheetName val="Total_cash_flow_(Leveraged)3"/>
      <sheetName val="Total_Cash_Flow_(Unleveraged)3"/>
      <sheetName val="EDC_cash_flow3"/>
      <sheetName val="ECU_cash_flow3"/>
      <sheetName val="Ethylene_Prices_Trend3"/>
      <sheetName val="Ethylene_Prices_Cycle3"/>
      <sheetName val="Pricing_-_Current3"/>
      <sheetName val="Pricing_-_Const3"/>
      <sheetName val="Capital_Costs3"/>
      <sheetName val="Mass_Balance3"/>
      <sheetName val="Purchases_&amp;_Sales3"/>
      <sheetName val="PRICING_BASIS4"/>
      <sheetName val="Total_cash_flow_(Leveraged)4"/>
      <sheetName val="Total_Cash_Flow_(Unleveraged)4"/>
      <sheetName val="EDC_cash_flow4"/>
      <sheetName val="ECU_cash_flow4"/>
      <sheetName val="Ethylene_Prices_Trend4"/>
      <sheetName val="Ethylene_Prices_Cycle4"/>
      <sheetName val="Pricing_-_Current4"/>
      <sheetName val="Pricing_-_Const4"/>
      <sheetName val="Capital_Costs4"/>
      <sheetName val="Mass_Balance4"/>
      <sheetName val="Purchases_&amp;_Sales4"/>
      <sheetName val="PRICING_BASIS5"/>
      <sheetName val="Total_cash_flow_(Leveraged)5"/>
      <sheetName val="Total_Cash_Flow_(Unleveraged)5"/>
      <sheetName val="EDC_cash_flow5"/>
      <sheetName val="ECU_cash_flow5"/>
      <sheetName val="Ethylene_Prices_Trend5"/>
      <sheetName val="Ethylene_Prices_Cycle5"/>
      <sheetName val="Pricing_-_Current5"/>
      <sheetName val="Pricing_-_Const5"/>
      <sheetName val="Capital_Costs5"/>
      <sheetName val="Mass_Balance5"/>
      <sheetName val="Purchases_&amp;_Sales5"/>
      <sheetName val="PRICING_BASIS8"/>
      <sheetName val="Total_cash_flow_(Leveraged)8"/>
      <sheetName val="Total_Cash_Flow_(Unleveraged)8"/>
      <sheetName val="EDC_cash_flow8"/>
      <sheetName val="ECU_cash_flow8"/>
      <sheetName val="Ethylene_Prices_Trend8"/>
      <sheetName val="Ethylene_Prices_Cycle8"/>
      <sheetName val="Pricing_-_Current8"/>
      <sheetName val="Pricing_-_Const8"/>
      <sheetName val="Capital_Costs8"/>
      <sheetName val="Mass_Balance8"/>
      <sheetName val="Purchases_&amp;_Sales8"/>
      <sheetName val="PRICING_BASIS6"/>
      <sheetName val="Total_cash_flow_(Leveraged)6"/>
      <sheetName val="Total_Cash_Flow_(Unleveraged)6"/>
      <sheetName val="EDC_cash_flow6"/>
      <sheetName val="ECU_cash_flow6"/>
      <sheetName val="Ethylene_Prices_Trend6"/>
      <sheetName val="Ethylene_Prices_Cycle6"/>
      <sheetName val="Pricing_-_Current6"/>
      <sheetName val="Pricing_-_Const6"/>
      <sheetName val="Capital_Costs6"/>
      <sheetName val="Mass_Balance6"/>
      <sheetName val="Purchases_&amp;_Sales6"/>
      <sheetName val="PRICING_BASIS7"/>
      <sheetName val="Total_cash_flow_(Leveraged)7"/>
      <sheetName val="Total_Cash_Flow_(Unleveraged)7"/>
      <sheetName val="EDC_cash_flow7"/>
      <sheetName val="ECU_cash_flow7"/>
      <sheetName val="Ethylene_Prices_Trend7"/>
      <sheetName val="Ethylene_Prices_Cycle7"/>
      <sheetName val="Pricing_-_Current7"/>
      <sheetName val="Pricing_-_Const7"/>
      <sheetName val="Capital_Costs7"/>
      <sheetName val="Mass_Balance7"/>
      <sheetName val="Purchases_&amp;_Sales7"/>
      <sheetName val="PRICING_BASIS9"/>
      <sheetName val="Total_cash_flow_(Leveraged)9"/>
      <sheetName val="Total_Cash_Flow_(Unleveraged)9"/>
      <sheetName val="EDC_cash_flow9"/>
      <sheetName val="ECU_cash_flow9"/>
      <sheetName val="Ethylene_Prices_Trend9"/>
      <sheetName val="Ethylene_Prices_Cycle9"/>
      <sheetName val="Pricing_-_Current9"/>
      <sheetName val="Pricing_-_Const9"/>
      <sheetName val="Capital_Costs9"/>
      <sheetName val="Mass_Balance9"/>
      <sheetName val="Purchases_&amp;_Sales9"/>
      <sheetName val="PRICING_BASIS10"/>
      <sheetName val="Total_cash_flow_(Leveraged)10"/>
      <sheetName val="Total_Cash_Flow_(Unleveraged)10"/>
      <sheetName val="EDC_cash_flow10"/>
      <sheetName val="ECU_cash_flow10"/>
      <sheetName val="Ethylene_Prices_Trend10"/>
      <sheetName val="Ethylene_Prices_Cycle10"/>
      <sheetName val="Pricing_-_Current10"/>
      <sheetName val="Pricing_-_Const10"/>
      <sheetName val="Capital_Costs10"/>
      <sheetName val="Mass_Balance10"/>
      <sheetName val="Purchases_&amp;_Sales10"/>
      <sheetName val="PRICING_BASIS11"/>
      <sheetName val="Total_cash_flow_(Leveraged)11"/>
      <sheetName val="Total_Cash_Flow_(Unleveraged)11"/>
      <sheetName val="EDC_cash_flow11"/>
      <sheetName val="ECU_cash_flow11"/>
      <sheetName val="Ethylene_Prices_Trend11"/>
      <sheetName val="Ethylene_Prices_Cycle11"/>
      <sheetName val="Pricing_-_Current11"/>
      <sheetName val="Pricing_-_Const11"/>
      <sheetName val="Capital_Costs11"/>
      <sheetName val="Mass_Balance11"/>
      <sheetName val="Purchases_&amp;_Sales11"/>
      <sheetName val="PRICING_BASIS12"/>
      <sheetName val="Total_cash_flow_(Leveraged)12"/>
      <sheetName val="Total_Cash_Flow_(Unleveraged)12"/>
      <sheetName val="EDC_cash_flow12"/>
      <sheetName val="ECU_cash_flow12"/>
      <sheetName val="Ethylene_Prices_Trend12"/>
      <sheetName val="Ethylene_Prices_Cycle12"/>
      <sheetName val="Pricing_-_Current12"/>
      <sheetName val="Pricing_-_Const12"/>
      <sheetName val="Capital_Costs12"/>
      <sheetName val="Mass_Balance12"/>
      <sheetName val="Purchases_&amp;_Sales12"/>
      <sheetName val="PRICING_BASIS13"/>
      <sheetName val="Total_cash_flow_(Leveraged)13"/>
      <sheetName val="Total_Cash_Flow_(Unleveraged)13"/>
      <sheetName val="EDC_cash_flow13"/>
      <sheetName val="ECU_cash_flow13"/>
      <sheetName val="Ethylene_Prices_Trend13"/>
      <sheetName val="Ethylene_Prices_Cycle13"/>
      <sheetName val="Pricing_-_Current13"/>
      <sheetName val="Pricing_-_Const13"/>
      <sheetName val="Capital_Costs13"/>
      <sheetName val="Mass_Balance13"/>
      <sheetName val="Purchases_&amp;_Sales13"/>
      <sheetName val="PRICING_BASIS14"/>
      <sheetName val="Total_cash_flow_(Leveraged)14"/>
      <sheetName val="Total_Cash_Flow_(Unleveraged)14"/>
      <sheetName val="EDC_cash_flow14"/>
      <sheetName val="ECU_cash_flow14"/>
      <sheetName val="Ethylene_Prices_Trend14"/>
      <sheetName val="Ethylene_Prices_Cycle14"/>
      <sheetName val="Pricing_-_Current14"/>
      <sheetName val="Pricing_-_Const14"/>
      <sheetName val="Capital_Costs14"/>
      <sheetName val="Mass_Balance14"/>
      <sheetName val="Purchases_&amp;_Sales14"/>
      <sheetName val="PRICING_BASIS15"/>
      <sheetName val="Total_cash_flow_(Leveraged)15"/>
      <sheetName val="Total_Cash_Flow_(Unleveraged)15"/>
      <sheetName val="EDC_cash_flow15"/>
      <sheetName val="ECU_cash_flow15"/>
      <sheetName val="Ethylene_Prices_Trend15"/>
      <sheetName val="Ethylene_Prices_Cycle15"/>
      <sheetName val="Pricing_-_Current15"/>
      <sheetName val="Pricing_-_Const15"/>
      <sheetName val="Capital_Costs15"/>
      <sheetName val="Mass_Balance15"/>
      <sheetName val="Purchases_&amp;_Sales15"/>
      <sheetName val="PRICING_BASIS22"/>
      <sheetName val="Total_cash_flow_(Leveraged)22"/>
      <sheetName val="Total_Cash_Flow_(Unleveraged)22"/>
      <sheetName val="EDC_cash_flow22"/>
      <sheetName val="ECU_cash_flow22"/>
      <sheetName val="Ethylene_Prices_Trend22"/>
      <sheetName val="Ethylene_Prices_Cycle22"/>
      <sheetName val="Pricing_-_Current22"/>
      <sheetName val="Pricing_-_Const22"/>
      <sheetName val="Capital_Costs22"/>
      <sheetName val="Mass_Balance22"/>
      <sheetName val="Purchases_&amp;_Sales22"/>
      <sheetName val="PRICING_BASIS16"/>
      <sheetName val="Total_cash_flow_(Leveraged)16"/>
      <sheetName val="Total_Cash_Flow_(Unleveraged)16"/>
      <sheetName val="EDC_cash_flow16"/>
      <sheetName val="ECU_cash_flow16"/>
      <sheetName val="Ethylene_Prices_Trend16"/>
      <sheetName val="Ethylene_Prices_Cycle16"/>
      <sheetName val="Pricing_-_Current16"/>
      <sheetName val="Pricing_-_Const16"/>
      <sheetName val="Capital_Costs16"/>
      <sheetName val="Mass_Balance16"/>
      <sheetName val="Purchases_&amp;_Sales16"/>
      <sheetName val="PRICING_BASIS17"/>
      <sheetName val="Total_cash_flow_(Leveraged)17"/>
      <sheetName val="Total_Cash_Flow_(Unleveraged)17"/>
      <sheetName val="EDC_cash_flow17"/>
      <sheetName val="ECU_cash_flow17"/>
      <sheetName val="Ethylene_Prices_Trend17"/>
      <sheetName val="Ethylene_Prices_Cycle17"/>
      <sheetName val="Pricing_-_Current17"/>
      <sheetName val="Pricing_-_Const17"/>
      <sheetName val="Capital_Costs17"/>
      <sheetName val="Mass_Balance17"/>
      <sheetName val="Purchases_&amp;_Sales17"/>
      <sheetName val="PRICING_BASIS20"/>
      <sheetName val="Total_cash_flow_(Leveraged)20"/>
      <sheetName val="Total_Cash_Flow_(Unleveraged)20"/>
      <sheetName val="EDC_cash_flow20"/>
      <sheetName val="ECU_cash_flow20"/>
      <sheetName val="Ethylene_Prices_Trend20"/>
      <sheetName val="Ethylene_Prices_Cycle20"/>
      <sheetName val="Pricing_-_Current20"/>
      <sheetName val="Pricing_-_Const20"/>
      <sheetName val="Capital_Costs20"/>
      <sheetName val="Mass_Balance20"/>
      <sheetName val="Purchases_&amp;_Sales20"/>
      <sheetName val="PRICING_BASIS19"/>
      <sheetName val="Total_cash_flow_(Leveraged)19"/>
      <sheetName val="Total_Cash_Flow_(Unleveraged)19"/>
      <sheetName val="EDC_cash_flow19"/>
      <sheetName val="ECU_cash_flow19"/>
      <sheetName val="Ethylene_Prices_Trend19"/>
      <sheetName val="Ethylene_Prices_Cycle19"/>
      <sheetName val="Pricing_-_Current19"/>
      <sheetName val="Pricing_-_Const19"/>
      <sheetName val="Capital_Costs19"/>
      <sheetName val="Mass_Balance19"/>
      <sheetName val="Purchases_&amp;_Sales19"/>
      <sheetName val="PRICING_BASIS18"/>
      <sheetName val="Total_cash_flow_(Leveraged)18"/>
      <sheetName val="Total_Cash_Flow_(Unleveraged)18"/>
      <sheetName val="EDC_cash_flow18"/>
      <sheetName val="ECU_cash_flow18"/>
      <sheetName val="Ethylene_Prices_Trend18"/>
      <sheetName val="Ethylene_Prices_Cycle18"/>
      <sheetName val="Pricing_-_Current18"/>
      <sheetName val="Pricing_-_Const18"/>
      <sheetName val="Capital_Costs18"/>
      <sheetName val="Mass_Balance18"/>
      <sheetName val="Purchases_&amp;_Sales18"/>
      <sheetName val="PRICING_BASIS21"/>
      <sheetName val="Total_cash_flow_(Leveraged)21"/>
      <sheetName val="Total_Cash_Flow_(Unleveraged)21"/>
      <sheetName val="EDC_cash_flow21"/>
      <sheetName val="ECU_cash_flow21"/>
      <sheetName val="Ethylene_Prices_Trend21"/>
      <sheetName val="Ethylene_Prices_Cycle21"/>
      <sheetName val="Pricing_-_Current21"/>
      <sheetName val="Pricing_-_Const21"/>
      <sheetName val="Capital_Costs21"/>
      <sheetName val="Mass_Balance21"/>
      <sheetName val="Purchases_&amp;_Sales21"/>
      <sheetName val="PRICING_BASIS28"/>
      <sheetName val="Total_cash_flow_(Leveraged)28"/>
      <sheetName val="Total_Cash_Flow_(Unleveraged)28"/>
      <sheetName val="EDC_cash_flow28"/>
      <sheetName val="ECU_cash_flow28"/>
      <sheetName val="Ethylene_Prices_Trend28"/>
      <sheetName val="Ethylene_Prices_Cycle28"/>
      <sheetName val="Pricing_-_Current28"/>
      <sheetName val="Pricing_-_Const28"/>
      <sheetName val="Capital_Costs28"/>
      <sheetName val="Mass_Balance28"/>
      <sheetName val="Purchases_&amp;_Sales28"/>
      <sheetName val="PRICING_BASIS23"/>
      <sheetName val="Total_cash_flow_(Leveraged)23"/>
      <sheetName val="Total_Cash_Flow_(Unleveraged)23"/>
      <sheetName val="EDC_cash_flow23"/>
      <sheetName val="ECU_cash_flow23"/>
      <sheetName val="Ethylene_Prices_Trend23"/>
      <sheetName val="Ethylene_Prices_Cycle23"/>
      <sheetName val="Pricing_-_Current23"/>
      <sheetName val="Pricing_-_Const23"/>
      <sheetName val="Capital_Costs23"/>
      <sheetName val="Mass_Balance23"/>
      <sheetName val="Purchases_&amp;_Sales23"/>
      <sheetName val="PRICING_BASIS24"/>
      <sheetName val="Total_cash_flow_(Leveraged)24"/>
      <sheetName val="Total_Cash_Flow_(Unleveraged)24"/>
      <sheetName val="EDC_cash_flow24"/>
      <sheetName val="ECU_cash_flow24"/>
      <sheetName val="Ethylene_Prices_Trend24"/>
      <sheetName val="Ethylene_Prices_Cycle24"/>
      <sheetName val="Pricing_-_Current24"/>
      <sheetName val="Pricing_-_Const24"/>
      <sheetName val="Capital_Costs24"/>
      <sheetName val="Mass_Balance24"/>
      <sheetName val="Purchases_&amp;_Sales24"/>
      <sheetName val="PRICING_BASIS25"/>
      <sheetName val="Total_cash_flow_(Leveraged)25"/>
      <sheetName val="Total_Cash_Flow_(Unleveraged)25"/>
      <sheetName val="EDC_cash_flow25"/>
      <sheetName val="ECU_cash_flow25"/>
      <sheetName val="Ethylene_Prices_Trend25"/>
      <sheetName val="Ethylene_Prices_Cycle25"/>
      <sheetName val="Pricing_-_Current25"/>
      <sheetName val="Pricing_-_Const25"/>
      <sheetName val="Capital_Costs25"/>
      <sheetName val="Mass_Balance25"/>
      <sheetName val="Purchases_&amp;_Sales25"/>
      <sheetName val="PRICING_BASIS26"/>
      <sheetName val="Total_cash_flow_(Leveraged)26"/>
      <sheetName val="Total_Cash_Flow_(Unleveraged)26"/>
      <sheetName val="EDC_cash_flow26"/>
      <sheetName val="ECU_cash_flow26"/>
      <sheetName val="Ethylene_Prices_Trend26"/>
      <sheetName val="Ethylene_Prices_Cycle26"/>
      <sheetName val="Pricing_-_Current26"/>
      <sheetName val="Pricing_-_Const26"/>
      <sheetName val="Capital_Costs26"/>
      <sheetName val="Mass_Balance26"/>
      <sheetName val="Purchases_&amp;_Sales26"/>
      <sheetName val="PRICING_BASIS27"/>
      <sheetName val="Total_cash_flow_(Leveraged)27"/>
      <sheetName val="Total_Cash_Flow_(Unleveraged)27"/>
      <sheetName val="EDC_cash_flow27"/>
      <sheetName val="ECU_cash_flow27"/>
      <sheetName val="Ethylene_Prices_Trend27"/>
      <sheetName val="Ethylene_Prices_Cycle27"/>
      <sheetName val="Pricing_-_Current27"/>
      <sheetName val="Pricing_-_Const27"/>
      <sheetName val="Capital_Costs27"/>
      <sheetName val="Mass_Balance27"/>
      <sheetName val="Purchases_&amp;_Sales27"/>
      <sheetName val="PRICING_BASIS29"/>
      <sheetName val="Total_cash_flow_(Leveraged)29"/>
      <sheetName val="Total_Cash_Flow_(Unleveraged)29"/>
      <sheetName val="EDC_cash_flow29"/>
      <sheetName val="ECU_cash_flow29"/>
      <sheetName val="Ethylene_Prices_Trend29"/>
      <sheetName val="Ethylene_Prices_Cycle29"/>
      <sheetName val="Pricing_-_Current29"/>
      <sheetName val="Pricing_-_Const29"/>
      <sheetName val="Capital_Costs29"/>
      <sheetName val="Mass_Balance29"/>
      <sheetName val="Purchases_&amp;_Sales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 RO IAS Res"/>
      <sheetName val="TB"/>
      <sheetName val="DeferredTax"/>
      <sheetName val="IASadj"/>
      <sheetName val="readME"/>
      <sheetName val="Captions"/>
      <sheetName val="BS"/>
      <sheetName val="PL"/>
      <sheetName val="CF"/>
      <sheetName val="CE"/>
      <sheetName val="BSbrkdwn"/>
      <sheetName val="PLbrkdwn"/>
      <sheetName val="CFws"/>
      <sheetName val="REVjrnls"/>
      <sheetName val="MPP"/>
      <sheetName val="ee"/>
      <sheetName val="Loans"/>
      <sheetName val="FAs"/>
      <sheetName val="Other AR"/>
      <sheetName val="Other AP"/>
      <sheetName val="NewAcc"/>
      <sheetName val="InfoDef"/>
      <sheetName val="ModulNewAcc"/>
      <sheetName val="ModulComplete"/>
      <sheetName val="ModulEnterAjeRev"/>
      <sheetName val="ModulEnterAje"/>
      <sheetName val="Prepare"/>
      <sheetName val="Limits"/>
      <sheetName val="USD_rates"/>
      <sheetName val="BIL"/>
      <sheetName val="Rec_RO_IAS_Res"/>
      <sheetName val="Other_AR"/>
      <sheetName val="Other_AP"/>
      <sheetName val="Rec_RO_IAS_Res1"/>
      <sheetName val="Other_AR1"/>
      <sheetName val="Other_AP1"/>
      <sheetName val="Rec_RO_IAS_Res2"/>
      <sheetName val="Other_AR2"/>
      <sheetName val="Other_AP2"/>
      <sheetName val="Rec_RO_IAS_Res3"/>
      <sheetName val="Other_AR3"/>
      <sheetName val="Other_AP3"/>
      <sheetName val="Rec_RO_IAS_Res4"/>
      <sheetName val="Other_AR4"/>
      <sheetName val="Other_AP4"/>
      <sheetName val="Rec_RO_IAS_Res7"/>
      <sheetName val="Other_AR7"/>
      <sheetName val="Other_AP7"/>
      <sheetName val="Rec_RO_IAS_Res5"/>
      <sheetName val="Other_AR5"/>
      <sheetName val="Other_AP5"/>
      <sheetName val="Rec_RO_IAS_Res6"/>
      <sheetName val="Other_AR6"/>
      <sheetName val="Other_AP6"/>
      <sheetName val="Rec_RO_IAS_Res8"/>
      <sheetName val="Other_AR8"/>
      <sheetName val="Other_AP8"/>
      <sheetName val="Rec_RO_IAS_Res9"/>
      <sheetName val="Other_AR9"/>
      <sheetName val="Other_AP9"/>
      <sheetName val="Rec_RO_IAS_Res10"/>
      <sheetName val="Other_AR10"/>
      <sheetName val="Other_AP10"/>
      <sheetName val="Rec_RO_IAS_Res11"/>
      <sheetName val="Other_AR11"/>
      <sheetName val="Other_AP11"/>
      <sheetName val="Rec_RO_IAS_Res12"/>
      <sheetName val="Other_AR12"/>
      <sheetName val="Other_AP12"/>
      <sheetName val="Rec_RO_IAS_Res13"/>
      <sheetName val="Other_AR13"/>
      <sheetName val="Other_AP13"/>
      <sheetName val="Rec_RO_IAS_Res14"/>
      <sheetName val="Other_AR14"/>
      <sheetName val="Other_AP14"/>
      <sheetName val="Rec_RO_IAS_Res15"/>
      <sheetName val="Other_AR15"/>
      <sheetName val="Other_AP15"/>
      <sheetName val="Rec_RO_IAS_Res22"/>
      <sheetName val="Other_AR22"/>
      <sheetName val="Other_AP22"/>
      <sheetName val="Rec_RO_IAS_Res16"/>
      <sheetName val="Other_AR16"/>
      <sheetName val="Other_AP16"/>
      <sheetName val="Rec_RO_IAS_Res17"/>
      <sheetName val="Other_AR17"/>
      <sheetName val="Other_AP17"/>
      <sheetName val="Rec_RO_IAS_Res20"/>
      <sheetName val="Other_AR20"/>
      <sheetName val="Other_AP20"/>
      <sheetName val="Rec_RO_IAS_Res19"/>
      <sheetName val="Other_AR19"/>
      <sheetName val="Other_AP19"/>
      <sheetName val="Rec_RO_IAS_Res18"/>
      <sheetName val="Other_AR18"/>
      <sheetName val="Other_AP18"/>
      <sheetName val="Rec_RO_IAS_Res21"/>
      <sheetName val="Other_AR21"/>
      <sheetName val="Other_AP21"/>
      <sheetName val="Rec_RO_IAS_Res29"/>
      <sheetName val="Other_AR29"/>
      <sheetName val="Other_AP29"/>
      <sheetName val="Rec_RO_IAS_Res23"/>
      <sheetName val="Other_AR23"/>
      <sheetName val="Other_AP23"/>
      <sheetName val="Rec_RO_IAS_Res24"/>
      <sheetName val="Other_AR24"/>
      <sheetName val="Other_AP24"/>
      <sheetName val="Rec_RO_IAS_Res25"/>
      <sheetName val="Other_AR25"/>
      <sheetName val="Other_AP25"/>
      <sheetName val="Rec_RO_IAS_Res26"/>
      <sheetName val="Other_AR26"/>
      <sheetName val="Other_AP26"/>
      <sheetName val="Rec_RO_IAS_Res27"/>
      <sheetName val="Other_AR27"/>
      <sheetName val="Other_AP27"/>
      <sheetName val="Rec_RO_IAS_Res28"/>
      <sheetName val="Other_AR28"/>
      <sheetName val="Other_AP28"/>
    </sheetNames>
    <sheetDataSet>
      <sheetData sheetId="0" refreshError="1"/>
      <sheetData sheetId="1" refreshError="1">
        <row r="170">
          <cell r="A170" t="str">
            <v>BS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 RO IAS Res"/>
      <sheetName val="readME"/>
      <sheetName val="Captions"/>
      <sheetName val="BS 2000 - 2001"/>
      <sheetName val="PL"/>
      <sheetName val="CF"/>
      <sheetName val="BS 2001-2002 "/>
      <sheetName val="BS"/>
      <sheetName val="CE"/>
      <sheetName val="BSbrkdwn"/>
      <sheetName val="PLbrkdwn"/>
      <sheetName val="CFws"/>
      <sheetName val="TB"/>
      <sheetName val="IASadj"/>
      <sheetName val="REVjrnls"/>
      <sheetName val="DeferredTax"/>
      <sheetName val="ee"/>
      <sheetName val="NewAcc"/>
      <sheetName val="InfoDef"/>
      <sheetName val="ModulNewAcc"/>
      <sheetName val="ModulComplete"/>
      <sheetName val="ModulEnterAjeRev"/>
      <sheetName val="ModulEnterAje"/>
      <sheetName val="Prepare"/>
      <sheetName val="Limits"/>
      <sheetName val="USD_rates"/>
      <sheetName val="Rec_RO_IAS_Res"/>
      <sheetName val="BS_2000_-_2001"/>
      <sheetName val="BS_2001-2002_"/>
      <sheetName val="Rec_RO_IAS_Res1"/>
      <sheetName val="BS_2000_-_20011"/>
      <sheetName val="BS_2001-2002_1"/>
      <sheetName val="Rec_RO_IAS_Res2"/>
      <sheetName val="BS_2000_-_20012"/>
      <sheetName val="BS_2001-2002_2"/>
      <sheetName val="Rec_RO_IAS_Res3"/>
      <sheetName val="BS_2000_-_20013"/>
      <sheetName val="BS_2001-2002_3"/>
      <sheetName val="Rec_RO_IAS_Res4"/>
      <sheetName val="BS_2000_-_20014"/>
      <sheetName val="BS_2001-2002_4"/>
      <sheetName val="Rec_RO_IAS_Res7"/>
      <sheetName val="BS_2000_-_20017"/>
      <sheetName val="BS_2001-2002_7"/>
      <sheetName val="Rec_RO_IAS_Res5"/>
      <sheetName val="BS_2000_-_20015"/>
      <sheetName val="BS_2001-2002_5"/>
      <sheetName val="Rec_RO_IAS_Res6"/>
      <sheetName val="BS_2000_-_20016"/>
      <sheetName val="BS_2001-2002_6"/>
      <sheetName val="Rec_RO_IAS_Res8"/>
      <sheetName val="BS_2000_-_20018"/>
      <sheetName val="BS_2001-2002_8"/>
      <sheetName val="Rec_RO_IAS_Res9"/>
      <sheetName val="BS_2000_-_20019"/>
      <sheetName val="BS_2001-2002_9"/>
      <sheetName val="Rec_RO_IAS_Res10"/>
      <sheetName val="BS_2000_-_200110"/>
      <sheetName val="BS_2001-2002_10"/>
      <sheetName val="Rec_RO_IAS_Res11"/>
      <sheetName val="BS_2000_-_200111"/>
      <sheetName val="BS_2001-2002_11"/>
      <sheetName val="Rec_RO_IAS_Res12"/>
      <sheetName val="BS_2000_-_200112"/>
      <sheetName val="BS_2001-2002_12"/>
      <sheetName val="Rec_RO_IAS_Res13"/>
      <sheetName val="BS_2000_-_200113"/>
      <sheetName val="BS_2001-2002_13"/>
      <sheetName val="Rec_RO_IAS_Res14"/>
      <sheetName val="BS_2000_-_200114"/>
      <sheetName val="BS_2001-2002_14"/>
      <sheetName val="Rec_RO_IAS_Res15"/>
      <sheetName val="BS_2000_-_200115"/>
      <sheetName val="BS_2001-2002_15"/>
      <sheetName val="Rec_RO_IAS_Res22"/>
      <sheetName val="BS_2000_-_200122"/>
      <sheetName val="BS_2001-2002_22"/>
      <sheetName val="Rec_RO_IAS_Res16"/>
      <sheetName val="BS_2000_-_200116"/>
      <sheetName val="BS_2001-2002_16"/>
      <sheetName val="Rec_RO_IAS_Res17"/>
      <sheetName val="BS_2000_-_200117"/>
      <sheetName val="BS_2001-2002_17"/>
      <sheetName val="Rec_RO_IAS_Res20"/>
      <sheetName val="BS_2000_-_200120"/>
      <sheetName val="BS_2001-2002_20"/>
      <sheetName val="Rec_RO_IAS_Res19"/>
      <sheetName val="BS_2000_-_200119"/>
      <sheetName val="BS_2001-2002_19"/>
      <sheetName val="Rec_RO_IAS_Res18"/>
      <sheetName val="BS_2000_-_200118"/>
      <sheetName val="BS_2001-2002_18"/>
      <sheetName val="Rec_RO_IAS_Res21"/>
      <sheetName val="BS_2000_-_200121"/>
      <sheetName val="BS_2001-2002_21"/>
      <sheetName val="Rec_RO_IAS_Res29"/>
      <sheetName val="BS_2000_-_200129"/>
      <sheetName val="BS_2001-2002_29"/>
      <sheetName val="Rec_RO_IAS_Res23"/>
      <sheetName val="BS_2000_-_200123"/>
      <sheetName val="BS_2001-2002_23"/>
      <sheetName val="Rec_RO_IAS_Res24"/>
      <sheetName val="BS_2000_-_200124"/>
      <sheetName val="BS_2001-2002_24"/>
      <sheetName val="Rec_RO_IAS_Res25"/>
      <sheetName val="BS_2000_-_200125"/>
      <sheetName val="BS_2001-2002_25"/>
      <sheetName val="Rec_RO_IAS_Res26"/>
      <sheetName val="BS_2000_-_200126"/>
      <sheetName val="BS_2001-2002_26"/>
      <sheetName val="Rec_RO_IAS_Res27"/>
      <sheetName val="BS_2000_-_200127"/>
      <sheetName val="BS_2001-2002_27"/>
      <sheetName val="Rec_RO_IAS_Res28"/>
      <sheetName val="BS_2000_-_200128"/>
      <sheetName val="BS_2001-2002_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">
          <cell r="BJ3" t="str">
            <v>Restated MROL</v>
          </cell>
        </row>
      </sheetData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B-31.12.2023"/>
      <sheetName val="Note diverse"/>
      <sheetName val="Valcea AZET"/>
      <sheetName val="Onesti AZET"/>
      <sheetName val="TB-2024 AZET"/>
      <sheetName val="Sheet8"/>
      <sheetName val="BS"/>
      <sheetName val="IS"/>
      <sheetName val="investitii "/>
      <sheetName val="cost "/>
      <sheetName val="media "/>
      <sheetName val="indic 1"/>
      <sheetName val="indic 3 "/>
      <sheetName val="Ev Ca "/>
      <sheetName val="Note-31.12.2024"/>
      <sheetName val="Anexa 13"/>
      <sheetName val="Bilant-Ord.2844"/>
      <sheetName val="CPP-Ord.2844"/>
      <sheetName val="CPP-luna-Ord.2844"/>
      <sheetName val="Bilant Vl-On"/>
      <sheetName val="CPP Vl-On"/>
      <sheetName val="Bilant lung-Ord.2844"/>
      <sheetName val="Active imobilizate"/>
      <sheetName val="Datorii&lt;1an,&gt;1an"/>
      <sheetName val="Active circulante"/>
      <sheetName val="DEC-2024 LEI"/>
      <sheetName val="DEC-2024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7">
          <cell r="B137">
            <v>1495531941.849</v>
          </cell>
        </row>
      </sheetData>
      <sheetData sheetId="15"/>
      <sheetData sheetId="16"/>
      <sheetData sheetId="17">
        <row r="10">
          <cell r="D10">
            <v>1356983532.9500003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B-31.12.2024"/>
      <sheetName val="Note diverse"/>
      <sheetName val="Furnizori"/>
      <sheetName val="Valcea AZET"/>
      <sheetName val="Onesti AZET"/>
      <sheetName val="Active imobilizate"/>
      <sheetName val="TB-2025 AZET"/>
      <sheetName val="BS"/>
      <sheetName val="IS"/>
      <sheetName val="Note-31.12.2025"/>
      <sheetName val="Anexa 13"/>
      <sheetName val="Indicatori"/>
      <sheetName val="Bilant-Ord.2844"/>
      <sheetName val="CPP-Ord.2844"/>
      <sheetName val="CPP-luna-Ord.2844"/>
      <sheetName val="Bilant Vl-On"/>
      <sheetName val="CPP Vl-On"/>
      <sheetName val="Bilant lung-Ord.2844"/>
      <sheetName val="Datorii&lt;1an,&gt;1an"/>
      <sheetName val="Active circulante"/>
      <sheetName val="DEC-2025 LEI"/>
      <sheetName val="DEC-2025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3">
          <cell r="E43">
            <v>1833380</v>
          </cell>
        </row>
        <row r="46">
          <cell r="E46">
            <v>172237433</v>
          </cell>
        </row>
        <row r="105">
          <cell r="E105">
            <v>0</v>
          </cell>
        </row>
        <row r="106">
          <cell r="E106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BS"/>
      <sheetName val="IS"/>
      <sheetName val="BS Notes"/>
      <sheetName val="IS Notes"/>
      <sheetName val="OF"/>
      <sheetName val="VF"/>
      <sheetName val="Equity mov restated"/>
      <sheetName val="Equity mov"/>
      <sheetName val="CF 2025"/>
      <sheetName val="CF 2024"/>
      <sheetName val="CF 2023"/>
      <sheetName val="CF 2022 restated"/>
      <sheetName val="FA NOTE"/>
      <sheetName val="FA Note Am+Imp"/>
      <sheetName val="IA NOTE"/>
      <sheetName val="TB-PPE"/>
      <sheetName val="Conso ADJ"/>
      <sheetName val="ICO MATRIX"/>
      <sheetName val="Consolidation adjustments Siste"/>
      <sheetName val="FA NOTE 2021"/>
      <sheetName val="TB-FA"/>
      <sheetName val="FA NOTE-Old"/>
      <sheetName val="CF 2020"/>
      <sheetName val="CF 2019"/>
      <sheetName val="CF 2018"/>
      <sheetName val="CF 2017"/>
      <sheetName val="Interest var"/>
      <sheetName val="FA note simp-Old"/>
      <sheetName val="CF 2023 (2)"/>
      <sheetName val="CF 2022"/>
      <sheetName val="Right of use Asset NOTE"/>
      <sheetName val="TB Right of use asset"/>
      <sheetName val="CF 2021 restated"/>
      <sheetName val="CF 2021"/>
      <sheetName val="OA"/>
      <sheetName val="OE"/>
      <sheetName val="VA"/>
      <sheetName val="OA restatement"/>
      <sheetName val="VA restatement"/>
      <sheetName val="Income TAX Note"/>
      <sheetName val="Profit TAX"/>
      <sheetName val="DT Note"/>
      <sheetName val="DT SUMMARY"/>
      <sheetName val="-SistemplastTB-FY-2022"/>
      <sheetName val="SisF"/>
      <sheetName val="ABA-OLT"/>
      <sheetName val="Movement in investments"/>
      <sheetName val="OS"/>
      <sheetName val="VS"/>
      <sheetName val="4e"/>
      <sheetName val="4F"/>
      <sheetName val="4A"/>
      <sheetName val="5E"/>
      <sheetName val="5F"/>
      <sheetName val="5A"/>
      <sheetName val="SisA"/>
      <sheetName val="6A"/>
      <sheetName val="6E"/>
      <sheetName val="6F"/>
      <sheetName val="CF 2017 4"/>
      <sheetName val="ICO MATRIX (2)"/>
      <sheetName val="Def tax Th"/>
      <sheetName val="Reconciliation FA"/>
      <sheetName val="Business comb"/>
      <sheetName val="CF 2017 (3)"/>
      <sheetName val="CHO CONSO"/>
      <sheetName val="IAS 29"/>
      <sheetName val="Rest CF"/>
      <sheetName val="Rest IS"/>
      <sheetName val="Rest 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7">
          <cell r="C37">
            <v>-168796598.93999988</v>
          </cell>
          <cell r="D37">
            <v>20250177.400000006</v>
          </cell>
        </row>
        <row r="52">
          <cell r="D52">
            <v>58465.14</v>
          </cell>
        </row>
        <row r="63">
          <cell r="D63">
            <v>-51835484.789999984</v>
          </cell>
        </row>
        <row r="70">
          <cell r="C70">
            <v>-31957414.390000001</v>
          </cell>
        </row>
        <row r="86">
          <cell r="D86">
            <v>-4124622.5000000009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BS"/>
      <sheetName val="IS"/>
      <sheetName val="BS Notes"/>
      <sheetName val="IS Notes"/>
      <sheetName val="Equity mov restated"/>
      <sheetName val="Equity mov"/>
      <sheetName val="FA NOTE"/>
      <sheetName val="FA Note Am+Imp"/>
      <sheetName val="IA NOTE"/>
      <sheetName val="TB-PPE"/>
      <sheetName val="Conso ADJ"/>
      <sheetName val="ICO MATRIX"/>
      <sheetName val="Consolidation adjustments Siste"/>
      <sheetName val="FA NOTE 2021"/>
      <sheetName val="TB-FA"/>
      <sheetName val="FA NOTE-Old"/>
      <sheetName val="CF 2020"/>
      <sheetName val="CF 2019"/>
      <sheetName val="CF 2018"/>
      <sheetName val="CF 2017"/>
      <sheetName val="Interest var"/>
      <sheetName val="FA note simp-Old"/>
      <sheetName val="CF 2023 (2)"/>
      <sheetName val="CF 2022"/>
      <sheetName val="Right of use Asset NOTE"/>
      <sheetName val="TB Right of use asset"/>
      <sheetName val="CF 2024"/>
      <sheetName val="CF 2021 restated"/>
      <sheetName val="CF 2023"/>
      <sheetName val="CF 2022 restated"/>
      <sheetName val="CF 2021"/>
      <sheetName val="Income TAX Note"/>
      <sheetName val="DT Note"/>
      <sheetName val="DT SUMMARY"/>
      <sheetName val="-SistemplastTB-FY-2022"/>
      <sheetName val="Profit TAX"/>
      <sheetName val="OF"/>
      <sheetName val="OA restatement"/>
      <sheetName val="VF"/>
      <sheetName val="VA restatement"/>
      <sheetName val="OE"/>
      <sheetName val="OA"/>
      <sheetName val="VA"/>
      <sheetName val="SisF"/>
      <sheetName val="ABA-OLT"/>
      <sheetName val="Movement in investments"/>
      <sheetName val="OS"/>
      <sheetName val="VS"/>
      <sheetName val="4e"/>
      <sheetName val="4F"/>
      <sheetName val="4A"/>
      <sheetName val="5E"/>
      <sheetName val="5F"/>
      <sheetName val="5A"/>
      <sheetName val="SisA"/>
      <sheetName val="6A"/>
      <sheetName val="6E"/>
      <sheetName val="6F"/>
      <sheetName val="CF 2017 4"/>
      <sheetName val="ICO MATRIX (2)"/>
      <sheetName val="Def tax Th"/>
      <sheetName val="Reconciliation FA"/>
      <sheetName val="Business comb"/>
      <sheetName val="CF 2017 (3)"/>
      <sheetName val="CHO CONSO"/>
      <sheetName val="IAS 29"/>
      <sheetName val="Rest CF"/>
      <sheetName val="Rest IS"/>
      <sheetName val="Rest BS"/>
    </sheetNames>
    <sheetDataSet>
      <sheetData sheetId="0"/>
      <sheetData sheetId="1">
        <row r="14">
          <cell r="B14" t="str">
            <v>Total non-current assets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59">
          <cell r="C59">
            <v>0</v>
          </cell>
          <cell r="D59">
            <v>0</v>
          </cell>
        </row>
        <row r="70">
          <cell r="C70">
            <v>-42184377.340000004</v>
          </cell>
        </row>
        <row r="105">
          <cell r="C105">
            <v>331744.93000000529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AS Damen"/>
      <sheetName val="IAS_Damen"/>
      <sheetName val="IAS_Damen1"/>
      <sheetName val="IAS_Damen2"/>
      <sheetName val="IAS_Damen3"/>
      <sheetName val="IAS_Damen4"/>
      <sheetName val="IAS_Damen5"/>
      <sheetName val="IAS_Damen6"/>
      <sheetName val="IAS_Damen7"/>
      <sheetName val="IAS_Damen8"/>
      <sheetName val="IAS_Damen9"/>
      <sheetName val="IAS_Damen10"/>
      <sheetName val="IAS_Damen13"/>
      <sheetName val="IAS_Damen11"/>
      <sheetName val="IAS_Damen12"/>
      <sheetName val="IAS_Damen14"/>
      <sheetName val="IAS_Damen15"/>
    </sheetNames>
    <definedNames>
      <definedName name="downwards"/>
      <definedName name="PreparePrint"/>
      <definedName name="Reclassify"/>
      <definedName name="ShowAll"/>
      <definedName name="upwards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B-31.03.2022 FSWS"/>
      <sheetName val="Valcea AZET"/>
      <sheetName val="Onesti AZET"/>
      <sheetName val="TB-2023 AZET"/>
      <sheetName val="Anexa 13"/>
      <sheetName val="BS"/>
      <sheetName val="IS"/>
      <sheetName val="Note-31.03.2023-FSWS"/>
      <sheetName val="Bilant-Ord.2844"/>
      <sheetName val="CPP-Ord.2844"/>
      <sheetName val="CPP-luna-Ord.2844"/>
      <sheetName val="Bilant Vl-On"/>
      <sheetName val="CPP Vl-On"/>
      <sheetName val="Bilant lung-Ord.2844"/>
      <sheetName val="Datorii&lt;1an,&gt;1an"/>
      <sheetName val="Active circulante"/>
      <sheetName val="MAR-2023 LEI"/>
      <sheetName val="MAR-2023 EUR"/>
      <sheetName val="Note-31.12.2022"/>
      <sheetName val="Creante"/>
      <sheetName val="Datorii"/>
      <sheetName val="Vanzari"/>
      <sheetName val="Achizitii"/>
      <sheetName val="Avansuri"/>
      <sheetName val="Garant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9">
          <cell r="E29">
            <v>390074394.52590269</v>
          </cell>
        </row>
        <row r="39">
          <cell r="E39">
            <v>32769563.860000003</v>
          </cell>
        </row>
        <row r="41">
          <cell r="E41">
            <v>167802.83000000002</v>
          </cell>
        </row>
        <row r="43">
          <cell r="E43">
            <v>3658244.66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-31.03.2022 FSWS"/>
      <sheetName val="Valcea AZET"/>
      <sheetName val="Onesti AZET"/>
      <sheetName val="TB-2023 AZET"/>
      <sheetName val="BS"/>
      <sheetName val="IS"/>
      <sheetName val="Note-31.03.2023-FSWS"/>
      <sheetName val="Bilant-Ord.2844"/>
      <sheetName val="CPP-Ord.2844"/>
      <sheetName val="CPP-luna-Ord.2844"/>
      <sheetName val="Bilant Vl-On"/>
      <sheetName val="CPP Vl-On"/>
      <sheetName val="Bilant lung-Ord.2844"/>
      <sheetName val="Datorii&lt;1an,&gt;1an"/>
      <sheetName val="Active circulante"/>
      <sheetName val="MAR-2023 LEI"/>
      <sheetName val="MAR-2023 EUR"/>
      <sheetName val="Note-31.12.2022"/>
      <sheetName val="Creante"/>
      <sheetName val="Datorii"/>
      <sheetName val="Vanzari"/>
      <sheetName val="Achizitii"/>
      <sheetName val="Avansuri"/>
      <sheetName val="Garant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9">
          <cell r="C39">
            <v>27230692.473208245</v>
          </cell>
        </row>
      </sheetData>
      <sheetData sheetId="8">
        <row r="30">
          <cell r="D30">
            <v>203794498</v>
          </cell>
        </row>
        <row r="31">
          <cell r="D31">
            <v>2404094</v>
          </cell>
        </row>
        <row r="32">
          <cell r="D32">
            <v>194600694</v>
          </cell>
        </row>
        <row r="33">
          <cell r="D33">
            <v>18989452</v>
          </cell>
        </row>
        <row r="34">
          <cell r="D34">
            <v>358047</v>
          </cell>
        </row>
        <row r="36">
          <cell r="D36">
            <v>34087155</v>
          </cell>
          <cell r="E36">
            <v>31263172.18</v>
          </cell>
        </row>
        <row r="37">
          <cell r="D37">
            <v>2048417</v>
          </cell>
          <cell r="E37">
            <v>1871626.78</v>
          </cell>
        </row>
        <row r="39">
          <cell r="D39">
            <v>24003276</v>
          </cell>
        </row>
        <row r="40">
          <cell r="D40">
            <v>1289168</v>
          </cell>
          <cell r="E40">
            <v>2226013.84</v>
          </cell>
        </row>
        <row r="41">
          <cell r="D41">
            <v>110900</v>
          </cell>
        </row>
        <row r="43">
          <cell r="D43">
            <v>361097</v>
          </cell>
        </row>
        <row r="44">
          <cell r="D44">
            <v>311402</v>
          </cell>
          <cell r="E44">
            <v>0</v>
          </cell>
        </row>
        <row r="46">
          <cell r="D46">
            <v>33604048</v>
          </cell>
          <cell r="E46">
            <v>25936863.639999997</v>
          </cell>
        </row>
        <row r="47">
          <cell r="D47">
            <v>1403687</v>
          </cell>
          <cell r="E47">
            <v>1402824.08</v>
          </cell>
        </row>
        <row r="48">
          <cell r="D48">
            <v>962134</v>
          </cell>
          <cell r="E48">
            <v>98418.14</v>
          </cell>
        </row>
        <row r="49">
          <cell r="D49">
            <v>0</v>
          </cell>
          <cell r="E49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2">
          <cell r="D52">
            <v>0</v>
          </cell>
          <cell r="E52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5">
          <cell r="E55">
            <v>0</v>
          </cell>
        </row>
        <row r="56">
          <cell r="D56">
            <v>9168020</v>
          </cell>
          <cell r="E56">
            <v>5006499.5099999988</v>
          </cell>
        </row>
        <row r="58">
          <cell r="D58">
            <v>1090893</v>
          </cell>
        </row>
        <row r="59">
          <cell r="D59">
            <v>1298898</v>
          </cell>
        </row>
        <row r="64">
          <cell r="D64">
            <v>0</v>
          </cell>
          <cell r="E64">
            <v>0</v>
          </cell>
        </row>
        <row r="65">
          <cell r="D65">
            <v>0</v>
          </cell>
          <cell r="E65">
            <v>0</v>
          </cell>
        </row>
        <row r="66">
          <cell r="D66">
            <v>0</v>
          </cell>
          <cell r="E66">
            <v>0</v>
          </cell>
        </row>
        <row r="67">
          <cell r="D67">
            <v>0</v>
          </cell>
          <cell r="E67">
            <v>0</v>
          </cell>
        </row>
        <row r="68">
          <cell r="D68">
            <v>0</v>
          </cell>
          <cell r="E68">
            <v>0</v>
          </cell>
        </row>
        <row r="69">
          <cell r="D69">
            <v>1975785</v>
          </cell>
          <cell r="E69">
            <v>5858205.1500000004</v>
          </cell>
        </row>
        <row r="70">
          <cell r="D70">
            <v>306591</v>
          </cell>
          <cell r="E70">
            <v>809027.8</v>
          </cell>
        </row>
        <row r="72">
          <cell r="D72">
            <v>0</v>
          </cell>
          <cell r="E72">
            <v>0</v>
          </cell>
        </row>
        <row r="73">
          <cell r="D73">
            <v>0</v>
          </cell>
          <cell r="E73">
            <v>0</v>
          </cell>
        </row>
        <row r="74">
          <cell r="D74">
            <v>0</v>
          </cell>
          <cell r="E74">
            <v>0</v>
          </cell>
        </row>
        <row r="75">
          <cell r="D75">
            <v>0</v>
          </cell>
          <cell r="E75">
            <v>179.2</v>
          </cell>
        </row>
        <row r="78">
          <cell r="D78">
            <v>675423</v>
          </cell>
          <cell r="E78">
            <v>17200.13</v>
          </cell>
        </row>
        <row r="79">
          <cell r="D79">
            <v>0</v>
          </cell>
          <cell r="E79">
            <v>0</v>
          </cell>
        </row>
        <row r="80">
          <cell r="D80">
            <v>0</v>
          </cell>
          <cell r="E80">
            <v>0</v>
          </cell>
        </row>
        <row r="81">
          <cell r="D81">
            <v>0</v>
          </cell>
          <cell r="E81">
            <v>0</v>
          </cell>
        </row>
        <row r="82">
          <cell r="D82">
            <v>1808230</v>
          </cell>
          <cell r="E82">
            <v>5712201.709999999</v>
          </cell>
        </row>
        <row r="84">
          <cell r="D84">
            <v>0</v>
          </cell>
          <cell r="E84">
            <v>0</v>
          </cell>
        </row>
        <row r="85">
          <cell r="D85">
            <v>55210</v>
          </cell>
          <cell r="E85">
            <v>127826.22</v>
          </cell>
        </row>
        <row r="86">
          <cell r="D86">
            <v>3805914</v>
          </cell>
          <cell r="E86">
            <v>9782787.5800000001</v>
          </cell>
        </row>
        <row r="96">
          <cell r="D96">
            <v>14169448</v>
          </cell>
          <cell r="E96">
            <v>1643692</v>
          </cell>
        </row>
        <row r="97">
          <cell r="D97">
            <v>0</v>
          </cell>
          <cell r="E97">
            <v>0</v>
          </cell>
        </row>
        <row r="98">
          <cell r="D98">
            <v>2230149</v>
          </cell>
          <cell r="E98">
            <v>0</v>
          </cell>
        </row>
        <row r="99">
          <cell r="D99">
            <v>0</v>
          </cell>
          <cell r="E99">
            <v>0</v>
          </cell>
        </row>
        <row r="100">
          <cell r="D100">
            <v>0</v>
          </cell>
          <cell r="E100">
            <v>0</v>
          </cell>
        </row>
        <row r="101">
          <cell r="D101">
            <v>0</v>
          </cell>
          <cell r="E101">
            <v>0</v>
          </cell>
        </row>
        <row r="102">
          <cell r="D102">
            <v>0</v>
          </cell>
          <cell r="E102">
            <v>0</v>
          </cell>
        </row>
        <row r="103">
          <cell r="D103">
            <v>0</v>
          </cell>
          <cell r="E10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F Rom"/>
      <sheetName val="PL Rom"/>
      <sheetName val="BS Rom"/>
      <sheetName val="Captions"/>
      <sheetName val="BS"/>
      <sheetName val="PL"/>
      <sheetName val="CE LLC (2)"/>
      <sheetName val="CF"/>
      <sheetName val="CE"/>
      <sheetName val="BSbrkdwn"/>
      <sheetName val="PLbrkdwn"/>
      <sheetName val="CFws"/>
      <sheetName val="Rec RO IAS Res"/>
      <sheetName val="TB"/>
      <sheetName val="DeferredTax"/>
      <sheetName val="DeferredTax revised"/>
      <sheetName val="IASadj"/>
      <sheetName val="REVjrnls"/>
      <sheetName val="ee"/>
      <sheetName val="NewAcc"/>
      <sheetName val="InfoDef"/>
      <sheetName val="ModulNewAcc"/>
      <sheetName val="ModulComplete"/>
      <sheetName val="ModulEnterAjeRev"/>
      <sheetName val="ModulEnterAje"/>
      <sheetName val="Prepare"/>
      <sheetName val="Limits"/>
      <sheetName val="CF_Rom"/>
      <sheetName val="PL_Rom"/>
      <sheetName val="BS_Rom"/>
      <sheetName val="CE_LLC_(2)"/>
      <sheetName val="Rec_RO_IAS_Res"/>
      <sheetName val="DeferredTax_revised"/>
      <sheetName val="CF_Rom1"/>
      <sheetName val="PL_Rom1"/>
      <sheetName val="BS_Rom1"/>
      <sheetName val="CE_LLC_(2)1"/>
      <sheetName val="Rec_RO_IAS_Res1"/>
      <sheetName val="DeferredTax_revised1"/>
      <sheetName val="CF_Rom2"/>
      <sheetName val="PL_Rom2"/>
      <sheetName val="BS_Rom2"/>
      <sheetName val="CE_LLC_(2)2"/>
      <sheetName val="Rec_RO_IAS_Res2"/>
      <sheetName val="DeferredTax_revised2"/>
      <sheetName val="CF_Rom3"/>
      <sheetName val="PL_Rom3"/>
      <sheetName val="BS_Rom3"/>
      <sheetName val="CE_LLC_(2)3"/>
      <sheetName val="Rec_RO_IAS_Res3"/>
      <sheetName val="DeferredTax_revised3"/>
      <sheetName val="CF_Rom4"/>
      <sheetName val="PL_Rom4"/>
      <sheetName val="BS_Rom4"/>
      <sheetName val="CE_LLC_(2)4"/>
      <sheetName val="Rec_RO_IAS_Res4"/>
      <sheetName val="DeferredTax_revised4"/>
      <sheetName val="CF_Rom7"/>
      <sheetName val="PL_Rom7"/>
      <sheetName val="BS_Rom7"/>
      <sheetName val="CE_LLC_(2)7"/>
      <sheetName val="Rec_RO_IAS_Res7"/>
      <sheetName val="DeferredTax_revised7"/>
      <sheetName val="CF_Rom5"/>
      <sheetName val="PL_Rom5"/>
      <sheetName val="BS_Rom5"/>
      <sheetName val="CE_LLC_(2)5"/>
      <sheetName val="Rec_RO_IAS_Res5"/>
      <sheetName val="DeferredTax_revised5"/>
      <sheetName val="CF_Rom6"/>
      <sheetName val="PL_Rom6"/>
      <sheetName val="BS_Rom6"/>
      <sheetName val="CE_LLC_(2)6"/>
      <sheetName val="Rec_RO_IAS_Res6"/>
      <sheetName val="DeferredTax_revised6"/>
      <sheetName val="CF_Rom8"/>
      <sheetName val="PL_Rom8"/>
      <sheetName val="BS_Rom8"/>
      <sheetName val="CE_LLC_(2)8"/>
      <sheetName val="Rec_RO_IAS_Res8"/>
      <sheetName val="DeferredTax_revised8"/>
      <sheetName val="CF_Rom9"/>
      <sheetName val="PL_Rom9"/>
      <sheetName val="BS_Rom9"/>
      <sheetName val="CE_LLC_(2)9"/>
      <sheetName val="Rec_RO_IAS_Res9"/>
      <sheetName val="DeferredTax_revised9"/>
      <sheetName val="CF_Rom10"/>
      <sheetName val="PL_Rom10"/>
      <sheetName val="BS_Rom10"/>
      <sheetName val="CE_LLC_(2)10"/>
      <sheetName val="Rec_RO_IAS_Res10"/>
      <sheetName val="DeferredTax_revised10"/>
      <sheetName val="CF_Rom11"/>
      <sheetName val="PL_Rom11"/>
      <sheetName val="BS_Rom11"/>
      <sheetName val="CE_LLC_(2)11"/>
      <sheetName val="Rec_RO_IAS_Res11"/>
      <sheetName val="DeferredTax_revised11"/>
      <sheetName val="CF_Rom12"/>
      <sheetName val="PL_Rom12"/>
      <sheetName val="BS_Rom12"/>
      <sheetName val="CE_LLC_(2)12"/>
      <sheetName val="Rec_RO_IAS_Res12"/>
      <sheetName val="DeferredTax_revised12"/>
      <sheetName val="CF_Rom13"/>
      <sheetName val="PL_Rom13"/>
      <sheetName val="BS_Rom13"/>
      <sheetName val="CE_LLC_(2)13"/>
      <sheetName val="Rec_RO_IAS_Res13"/>
      <sheetName val="DeferredTax_revised13"/>
      <sheetName val="CF_Rom14"/>
      <sheetName val="PL_Rom14"/>
      <sheetName val="BS_Rom14"/>
      <sheetName val="CE_LLC_(2)14"/>
      <sheetName val="Rec_RO_IAS_Res14"/>
      <sheetName val="DeferredTax_revised14"/>
      <sheetName val="CF_Rom22"/>
      <sheetName val="PL_Rom22"/>
      <sheetName val="BS_Rom22"/>
      <sheetName val="CE_LLC_(2)22"/>
      <sheetName val="Rec_RO_IAS_Res22"/>
      <sheetName val="DeferredTax_revised22"/>
      <sheetName val="CF_Rom15"/>
      <sheetName val="PL_Rom15"/>
      <sheetName val="BS_Rom15"/>
      <sheetName val="CE_LLC_(2)15"/>
      <sheetName val="Rec_RO_IAS_Res15"/>
      <sheetName val="DeferredTax_revised15"/>
      <sheetName val="CF_Rom16"/>
      <sheetName val="PL_Rom16"/>
      <sheetName val="BS_Rom16"/>
      <sheetName val="CE_LLC_(2)16"/>
      <sheetName val="Rec_RO_IAS_Res16"/>
      <sheetName val="DeferredTax_revised16"/>
      <sheetName val="CF_Rom17"/>
      <sheetName val="PL_Rom17"/>
      <sheetName val="BS_Rom17"/>
      <sheetName val="CE_LLC_(2)17"/>
      <sheetName val="Rec_RO_IAS_Res17"/>
      <sheetName val="DeferredTax_revised17"/>
      <sheetName val="CF_Rom20"/>
      <sheetName val="PL_Rom20"/>
      <sheetName val="BS_Rom20"/>
      <sheetName val="CE_LLC_(2)20"/>
      <sheetName val="Rec_RO_IAS_Res20"/>
      <sheetName val="DeferredTax_revised20"/>
      <sheetName val="CF_Rom19"/>
      <sheetName val="PL_Rom19"/>
      <sheetName val="BS_Rom19"/>
      <sheetName val="CE_LLC_(2)19"/>
      <sheetName val="Rec_RO_IAS_Res19"/>
      <sheetName val="DeferredTax_revised19"/>
      <sheetName val="CF_Rom18"/>
      <sheetName val="PL_Rom18"/>
      <sheetName val="BS_Rom18"/>
      <sheetName val="CE_LLC_(2)18"/>
      <sheetName val="Rec_RO_IAS_Res18"/>
      <sheetName val="DeferredTax_revised18"/>
      <sheetName val="CF_Rom21"/>
      <sheetName val="PL_Rom21"/>
      <sheetName val="BS_Rom21"/>
      <sheetName val="CE_LLC_(2)21"/>
      <sheetName val="Rec_RO_IAS_Res21"/>
      <sheetName val="DeferredTax_revised21"/>
      <sheetName val="CF_Rom29"/>
      <sheetName val="PL_Rom29"/>
      <sheetName val="BS_Rom29"/>
      <sheetName val="CE_LLC_(2)29"/>
      <sheetName val="Rec_RO_IAS_Res29"/>
      <sheetName val="DeferredTax_revised29"/>
      <sheetName val="CF_Rom23"/>
      <sheetName val="PL_Rom23"/>
      <sheetName val="BS_Rom23"/>
      <sheetName val="CE_LLC_(2)23"/>
      <sheetName val="Rec_RO_IAS_Res23"/>
      <sheetName val="DeferredTax_revised23"/>
      <sheetName val="CF_Rom24"/>
      <sheetName val="PL_Rom24"/>
      <sheetName val="BS_Rom24"/>
      <sheetName val="CE_LLC_(2)24"/>
      <sheetName val="Rec_RO_IAS_Res24"/>
      <sheetName val="DeferredTax_revised24"/>
      <sheetName val="CF_Rom25"/>
      <sheetName val="PL_Rom25"/>
      <sheetName val="BS_Rom25"/>
      <sheetName val="CE_LLC_(2)25"/>
      <sheetName val="Rec_RO_IAS_Res25"/>
      <sheetName val="DeferredTax_revised25"/>
      <sheetName val="CF_Rom26"/>
      <sheetName val="PL_Rom26"/>
      <sheetName val="BS_Rom26"/>
      <sheetName val="CE_LLC_(2)26"/>
      <sheetName val="Rec_RO_IAS_Res26"/>
      <sheetName val="DeferredTax_revised26"/>
      <sheetName val="CF_Rom27"/>
      <sheetName val="PL_Rom27"/>
      <sheetName val="BS_Rom27"/>
      <sheetName val="CE_LLC_(2)27"/>
      <sheetName val="Rec_RO_IAS_Res27"/>
      <sheetName val="DeferredTax_revised27"/>
      <sheetName val="CF_Rom28"/>
      <sheetName val="PL_Rom28"/>
      <sheetName val="BS_Rom28"/>
      <sheetName val="CE_LLC_(2)28"/>
      <sheetName val="Rec_RO_IAS_Res28"/>
      <sheetName val="DeferredTax_revised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Bilanz_Balance"/>
      <sheetName val="GuV_ P&amp;L"/>
      <sheetName val="AV_ Fixed Assets"/>
      <sheetName val="EK_Equity"/>
      <sheetName val="Ford_Rec"/>
      <sheetName val="Verb_Liab"/>
      <sheetName val="ICO Bilanz_Balance"/>
      <sheetName val="ICO GuV_Income"/>
      <sheetName val="Anhang_Notes"/>
      <sheetName val="Texte"/>
      <sheetName val="GuV__P&amp;L"/>
      <sheetName val="AV__Fixed_Assets"/>
      <sheetName val="ICO_Bilanz_Balance"/>
      <sheetName val="ICO_GuV_Income"/>
      <sheetName val="GuV__P&amp;L1"/>
      <sheetName val="AV__Fixed_Assets1"/>
      <sheetName val="ICO_Bilanz_Balance1"/>
      <sheetName val="ICO_GuV_Income1"/>
      <sheetName val="GuV__P&amp;L2"/>
      <sheetName val="AV__Fixed_Assets2"/>
      <sheetName val="ICO_Bilanz_Balance2"/>
      <sheetName val="ICO_GuV_Income2"/>
      <sheetName val="GuV__P&amp;L3"/>
      <sheetName val="AV__Fixed_Assets3"/>
      <sheetName val="ICO_Bilanz_Balance3"/>
      <sheetName val="ICO_GuV_Income3"/>
      <sheetName val="GuV__P&amp;L4"/>
      <sheetName val="AV__Fixed_Assets4"/>
      <sheetName val="ICO_Bilanz_Balance4"/>
      <sheetName val="ICO_GuV_Income4"/>
      <sheetName val="GuV__P&amp;L10"/>
      <sheetName val="AV__Fixed_Assets10"/>
      <sheetName val="ICO_Bilanz_Balance10"/>
      <sheetName val="ICO_GuV_Income10"/>
      <sheetName val="GuV__P&amp;L5"/>
      <sheetName val="AV__Fixed_Assets5"/>
      <sheetName val="ICO_Bilanz_Balance5"/>
      <sheetName val="ICO_GuV_Income5"/>
      <sheetName val="GuV__P&amp;L8"/>
      <sheetName val="AV__Fixed_Assets8"/>
      <sheetName val="ICO_Bilanz_Balance8"/>
      <sheetName val="ICO_GuV_Income8"/>
      <sheetName val="GuV__P&amp;L7"/>
      <sheetName val="AV__Fixed_Assets7"/>
      <sheetName val="ICO_Bilanz_Balance7"/>
      <sheetName val="ICO_GuV_Income7"/>
      <sheetName val="GuV__P&amp;L6"/>
      <sheetName val="AV__Fixed_Assets6"/>
      <sheetName val="ICO_Bilanz_Balance6"/>
      <sheetName val="ICO_GuV_Income6"/>
      <sheetName val="GuV__P&amp;L9"/>
      <sheetName val="AV__Fixed_Assets9"/>
      <sheetName val="ICO_Bilanz_Balance9"/>
      <sheetName val="ICO_GuV_Income9"/>
      <sheetName val="GuV__P&amp;L16"/>
      <sheetName val="AV__Fixed_Assets16"/>
      <sheetName val="ICO_Bilanz_Balance16"/>
      <sheetName val="ICO_GuV_Income16"/>
      <sheetName val="GuV__P&amp;L11"/>
      <sheetName val="AV__Fixed_Assets11"/>
      <sheetName val="ICO_Bilanz_Balance11"/>
      <sheetName val="ICO_GuV_Income11"/>
      <sheetName val="GuV__P&amp;L12"/>
      <sheetName val="AV__Fixed_Assets12"/>
      <sheetName val="ICO_Bilanz_Balance12"/>
      <sheetName val="ICO_GuV_Income12"/>
      <sheetName val="GuV__P&amp;L13"/>
      <sheetName val="AV__Fixed_Assets13"/>
      <sheetName val="ICO_Bilanz_Balance13"/>
      <sheetName val="ICO_GuV_Income13"/>
      <sheetName val="GuV__P&amp;L14"/>
      <sheetName val="AV__Fixed_Assets14"/>
      <sheetName val="ICO_Bilanz_Balance14"/>
      <sheetName val="ICO_GuV_Income14"/>
      <sheetName val="GuV__P&amp;L15"/>
      <sheetName val="AV__Fixed_Assets15"/>
      <sheetName val="ICO_Bilanz_Balance15"/>
      <sheetName val="ICO_GuV_Income15"/>
      <sheetName val="GuV__P&amp;L17"/>
      <sheetName val="AV__Fixed_Assets17"/>
      <sheetName val="ICO_Bilanz_Balance17"/>
      <sheetName val="ICO_GuV_Income17"/>
    </sheetNames>
    <sheetDataSet>
      <sheetData sheetId="0">
        <row r="7">
          <cell r="N7">
            <v>1</v>
          </cell>
          <cell r="O7" t="str">
            <v>GH KG</v>
          </cell>
          <cell r="P7" t="str">
            <v>EUR</v>
          </cell>
          <cell r="Q7" t="str">
            <v>Gebr. Heinemann SE &amp; co. KG, Germany</v>
          </cell>
        </row>
        <row r="8">
          <cell r="N8">
            <v>2</v>
          </cell>
          <cell r="O8" t="str">
            <v>AMS GMBH</v>
          </cell>
          <cell r="P8" t="str">
            <v>EUR</v>
          </cell>
          <cell r="Q8" t="str">
            <v>Amsinck &amp; Sell Geschäftsführungs GmbH, Germany</v>
          </cell>
        </row>
        <row r="9">
          <cell r="J9" t="str">
            <v>HEINRIG FILIALA</v>
          </cell>
          <cell r="N9">
            <v>3</v>
          </cell>
          <cell r="O9" t="str">
            <v>AMS KG</v>
          </cell>
          <cell r="P9" t="str">
            <v>EUR</v>
          </cell>
          <cell r="Q9" t="str">
            <v>Amsinck &amp; Sell GmbH &amp; Co. (KG), Germany</v>
          </cell>
        </row>
        <row r="10">
          <cell r="N10">
            <v>4</v>
          </cell>
          <cell r="O10" t="str">
            <v>GH BETEILIGUNG</v>
          </cell>
          <cell r="P10" t="str">
            <v>EUR</v>
          </cell>
          <cell r="Q10" t="str">
            <v>Gebr. Heinemann Beteiligungs GmbH, Germany</v>
          </cell>
        </row>
        <row r="11">
          <cell r="J11">
            <v>41639</v>
          </cell>
          <cell r="N11">
            <v>5</v>
          </cell>
          <cell r="O11" t="str">
            <v>TABAK</v>
          </cell>
          <cell r="P11" t="str">
            <v>EUR</v>
          </cell>
          <cell r="Q11" t="str">
            <v>Gebr. Heinemann Tabak-GmbH, Germany</v>
          </cell>
        </row>
        <row r="12">
          <cell r="N12">
            <v>6</v>
          </cell>
          <cell r="O12" t="str">
            <v>USA GMBH</v>
          </cell>
          <cell r="P12" t="str">
            <v>EUR</v>
          </cell>
          <cell r="Q12" t="str">
            <v>Heinemann USA GmbH, Germany</v>
          </cell>
        </row>
        <row r="13">
          <cell r="N13">
            <v>7</v>
          </cell>
          <cell r="O13" t="str">
            <v>GH COPENHAGEN</v>
          </cell>
          <cell r="P13" t="str">
            <v>DKK</v>
          </cell>
          <cell r="Q13" t="str">
            <v>Gebr. Heinemann Copenhagen A/S, Denmark</v>
          </cell>
        </row>
        <row r="14">
          <cell r="N14">
            <v>8</v>
          </cell>
          <cell r="O14" t="str">
            <v>ASIA GMBH</v>
          </cell>
          <cell r="P14" t="str">
            <v>EUR</v>
          </cell>
          <cell r="Q14" t="str">
            <v>Heinemann Asia Pacific GmbH, Germany</v>
          </cell>
        </row>
        <row r="15">
          <cell r="N15">
            <v>9</v>
          </cell>
          <cell r="O15" t="str">
            <v>GH D.O.O.</v>
          </cell>
          <cell r="P15" t="str">
            <v>HRK</v>
          </cell>
          <cell r="Q15" t="str">
            <v>Heinemann d.o.o., Croatia</v>
          </cell>
        </row>
        <row r="16">
          <cell r="N16">
            <v>10</v>
          </cell>
          <cell r="O16" t="str">
            <v>TESTVEREK</v>
          </cell>
          <cell r="P16" t="str">
            <v>HUF</v>
          </cell>
          <cell r="Q16" t="str">
            <v>Heinemann Testverek Kft., Hungary</v>
          </cell>
        </row>
        <row r="17">
          <cell r="H17" t="e">
            <v>#VALUE!</v>
          </cell>
          <cell r="N17">
            <v>11</v>
          </cell>
          <cell r="O17" t="str">
            <v>SAMBUR</v>
          </cell>
          <cell r="P17" t="str">
            <v>CHF</v>
          </cell>
          <cell r="Q17" t="str">
            <v>Sambur AG, Switzerland</v>
          </cell>
        </row>
        <row r="18">
          <cell r="N18">
            <v>12</v>
          </cell>
          <cell r="O18" t="str">
            <v>GH REGIO</v>
          </cell>
          <cell r="P18" t="str">
            <v>EUR</v>
          </cell>
          <cell r="Q18" t="str">
            <v>Gebr. Heinemann Regionalflughäfen GmbH, Austria</v>
          </cell>
        </row>
        <row r="19">
          <cell r="H19">
            <v>2</v>
          </cell>
          <cell r="N19">
            <v>13</v>
          </cell>
          <cell r="O19" t="str">
            <v>GH WIEN (TVW)</v>
          </cell>
          <cell r="P19" t="str">
            <v>EUR</v>
          </cell>
          <cell r="Q19" t="str">
            <v>Gebr. Heinemann Wien GmbH, Austria</v>
          </cell>
        </row>
        <row r="20">
          <cell r="N20">
            <v>14</v>
          </cell>
          <cell r="O20" t="str">
            <v>HEINRIG IMPEX</v>
          </cell>
          <cell r="P20" t="str">
            <v>RON</v>
          </cell>
          <cell r="Q20" t="str">
            <v>Heinrig Impex SRL, Romania</v>
          </cell>
        </row>
        <row r="21">
          <cell r="N21">
            <v>15</v>
          </cell>
          <cell r="O21" t="str">
            <v>HEINRIG FILIALA</v>
          </cell>
          <cell r="P21" t="str">
            <v>RON</v>
          </cell>
          <cell r="Q21" t="str">
            <v>Heinrig Impex SRL Filiala Bucaresti, Romania</v>
          </cell>
        </row>
        <row r="22">
          <cell r="N22">
            <v>16</v>
          </cell>
          <cell r="O22" t="str">
            <v>HDF</v>
          </cell>
          <cell r="P22" t="str">
            <v>EUR</v>
          </cell>
          <cell r="Q22" t="str">
            <v>Hungarian Duty Free Ltd., Hungary</v>
          </cell>
        </row>
        <row r="23">
          <cell r="N23">
            <v>17</v>
          </cell>
          <cell r="O23" t="str">
            <v>UNIFREE</v>
          </cell>
          <cell r="P23" t="str">
            <v>TRY</v>
          </cell>
          <cell r="Q23" t="str">
            <v>Unifree Duty Free A.S., Turkey</v>
          </cell>
        </row>
        <row r="24">
          <cell r="N24">
            <v>18</v>
          </cell>
          <cell r="O24" t="str">
            <v>GLOBAL HOLDING</v>
          </cell>
          <cell r="P24" t="str">
            <v>EUR</v>
          </cell>
          <cell r="Q24" t="str">
            <v>Global Eastern Wine Holding GmbH, Germany</v>
          </cell>
        </row>
        <row r="25">
          <cell r="N25">
            <v>19</v>
          </cell>
          <cell r="O25" t="str">
            <v>GLOBAL SPIRITS</v>
          </cell>
          <cell r="P25" t="str">
            <v>CZK</v>
          </cell>
          <cell r="Q25" t="str">
            <v>Global spirits s.r.o., Chech Republic</v>
          </cell>
        </row>
        <row r="26">
          <cell r="N26">
            <v>20</v>
          </cell>
          <cell r="O26" t="str">
            <v>TMS</v>
          </cell>
          <cell r="P26" t="str">
            <v>EUR</v>
          </cell>
          <cell r="Q26" t="str">
            <v>Travel Market Services Amsterdam B.V., Netherlands</v>
          </cell>
        </row>
        <row r="27">
          <cell r="N27">
            <v>21</v>
          </cell>
          <cell r="O27" t="str">
            <v>TRD</v>
          </cell>
          <cell r="P27" t="str">
            <v>BGN</v>
          </cell>
          <cell r="Q27" t="str">
            <v>Gebr. Heinemann Bulgaria OOD, Bulgaria</v>
          </cell>
        </row>
        <row r="28">
          <cell r="N28">
            <v>22</v>
          </cell>
          <cell r="O28" t="str">
            <v>TRN</v>
          </cell>
          <cell r="P28" t="str">
            <v>NOK</v>
          </cell>
          <cell r="Q28" t="str">
            <v>Travel Retail Norway A/S, Norway</v>
          </cell>
        </row>
        <row r="29">
          <cell r="N29">
            <v>23</v>
          </cell>
          <cell r="O29" t="str">
            <v>TRAVEL FREE</v>
          </cell>
          <cell r="P29" t="str">
            <v>CZK</v>
          </cell>
          <cell r="Q29" t="str">
            <v>Travel Free s.r.o., Chech Republic</v>
          </cell>
        </row>
        <row r="30">
          <cell r="N30">
            <v>24</v>
          </cell>
          <cell r="O30" t="str">
            <v>GH SPAIN</v>
          </cell>
          <cell r="P30" t="str">
            <v>EUR</v>
          </cell>
          <cell r="Q30" t="str">
            <v>Gebr. Heinemann Duty Free Spain S.L., Spain</v>
          </cell>
        </row>
        <row r="31">
          <cell r="N31">
            <v>25</v>
          </cell>
          <cell r="O31" t="str">
            <v>LOGISTIK</v>
          </cell>
          <cell r="P31" t="str">
            <v>HUF</v>
          </cell>
          <cell r="Q31" t="str">
            <v>Logistik Services Kft., Hungary</v>
          </cell>
        </row>
        <row r="32">
          <cell r="N32">
            <v>26</v>
          </cell>
          <cell r="O32" t="str">
            <v>MOSKOW</v>
          </cell>
          <cell r="P32" t="str">
            <v>EUR</v>
          </cell>
          <cell r="Q32" t="str">
            <v>Gebr. Heinemann Moskow GmbH, Germany</v>
          </cell>
        </row>
        <row r="33">
          <cell r="N33">
            <v>27</v>
          </cell>
          <cell r="O33" t="str">
            <v>GH RETAIL APS</v>
          </cell>
          <cell r="P33" t="str">
            <v>DKK</v>
          </cell>
          <cell r="Q33" t="str">
            <v>Gebr. Heinemann Retail Aps, Denmark</v>
          </cell>
        </row>
        <row r="34">
          <cell r="N34">
            <v>28</v>
          </cell>
          <cell r="O34" t="str">
            <v>CRUISE LINER</v>
          </cell>
          <cell r="P34" t="str">
            <v>EUR</v>
          </cell>
          <cell r="Q34" t="str">
            <v>Gebr. Heinemann Cruise Liner GmbH &amp; CO. KG, Germany</v>
          </cell>
        </row>
        <row r="35">
          <cell r="N35">
            <v>29</v>
          </cell>
          <cell r="O35" t="str">
            <v>HEINRIG DISTR</v>
          </cell>
          <cell r="P35" t="str">
            <v>RON</v>
          </cell>
          <cell r="Q35" t="str">
            <v>Heinrig Distribution Srl., Romania</v>
          </cell>
        </row>
        <row r="36">
          <cell r="N36">
            <v>30</v>
          </cell>
          <cell r="O36" t="str">
            <v>TF POLAND</v>
          </cell>
          <cell r="P36" t="str">
            <v>PLN</v>
          </cell>
          <cell r="Q36" t="str">
            <v>Travel Free Poland, Polen</v>
          </cell>
        </row>
        <row r="37">
          <cell r="N37">
            <v>31</v>
          </cell>
          <cell r="O37" t="str">
            <v>TRS</v>
          </cell>
          <cell r="P37" t="str">
            <v>EUR</v>
          </cell>
          <cell r="Q37" t="str">
            <v>Travel Retail Slovakia, Slovakia</v>
          </cell>
        </row>
        <row r="38">
          <cell r="N38">
            <v>32</v>
          </cell>
          <cell r="O38" t="str">
            <v>TRV</v>
          </cell>
          <cell r="P38" t="str">
            <v>LTL</v>
          </cell>
          <cell r="Q38" t="str">
            <v>UAB Travel Retail Vilnius, Lithuania</v>
          </cell>
        </row>
        <row r="39">
          <cell r="N39">
            <v>33</v>
          </cell>
          <cell r="O39" t="str">
            <v>RUBIS</v>
          </cell>
          <cell r="P39" t="str">
            <v>EUR</v>
          </cell>
          <cell r="Q39" t="str">
            <v>Rubis Holding Ltd., Cyprus</v>
          </cell>
        </row>
        <row r="40">
          <cell r="N40">
            <v>34</v>
          </cell>
          <cell r="O40" t="str">
            <v>TR DOMO</v>
          </cell>
          <cell r="P40" t="str">
            <v>RUB</v>
          </cell>
          <cell r="Q40" t="str">
            <v>Travel Retail Domodedovo, Russia</v>
          </cell>
        </row>
        <row r="41">
          <cell r="N41">
            <v>35</v>
          </cell>
          <cell r="O41" t="str">
            <v>SCORPIO HOLD (Group)</v>
          </cell>
          <cell r="P41" t="str">
            <v>GBP</v>
          </cell>
          <cell r="Q41" t="str">
            <v>Scorpio International Holdings, Great Britain</v>
          </cell>
        </row>
        <row r="42">
          <cell r="N42">
            <v>36</v>
          </cell>
          <cell r="O42" t="str">
            <v>DFP</v>
          </cell>
          <cell r="P42" t="str">
            <v>RUB</v>
          </cell>
          <cell r="Q42" t="str">
            <v>Duty Free Partners, Russia</v>
          </cell>
        </row>
        <row r="43">
          <cell r="N43">
            <v>37</v>
          </cell>
          <cell r="O43" t="str">
            <v>ASIA PACIFIC LTD.</v>
          </cell>
          <cell r="P43" t="str">
            <v>USD</v>
          </cell>
          <cell r="Q43" t="str">
            <v>Heinemann Asia Pacific Pte. Ltd., Singapore</v>
          </cell>
        </row>
        <row r="44">
          <cell r="N44">
            <v>38</v>
          </cell>
          <cell r="O44" t="str">
            <v>HONGKONG</v>
          </cell>
          <cell r="P44" t="str">
            <v>HKD</v>
          </cell>
          <cell r="Q44" t="str">
            <v>Heinemann Hong Kong Limited</v>
          </cell>
        </row>
        <row r="45">
          <cell r="N45">
            <v>39</v>
          </cell>
          <cell r="O45" t="str">
            <v>MAROC</v>
          </cell>
          <cell r="P45" t="str">
            <v>MAD</v>
          </cell>
          <cell r="Q45" t="str">
            <v>Gebr. Heinemann Maroc SARL AU</v>
          </cell>
        </row>
        <row r="46">
          <cell r="N46">
            <v>40</v>
          </cell>
          <cell r="O46" t="str">
            <v>GLOBAL PROJEKT</v>
          </cell>
          <cell r="P46" t="str">
            <v>EUR</v>
          </cell>
          <cell r="Q46" t="str">
            <v>Global Projekt GmbH</v>
          </cell>
        </row>
        <row r="47">
          <cell r="N47">
            <v>41</v>
          </cell>
          <cell r="O47" t="str">
            <v>PEKING</v>
          </cell>
          <cell r="P47" t="str">
            <v>CNY</v>
          </cell>
          <cell r="Q47" t="str">
            <v>Heinemann Commercial &amp; Trading (Bejing) Co. Ltd</v>
          </cell>
        </row>
        <row r="48">
          <cell r="N48">
            <v>42</v>
          </cell>
          <cell r="O48" t="str">
            <v>UNIFREE CYPRUS</v>
          </cell>
          <cell r="P48" t="str">
            <v>TRY</v>
          </cell>
          <cell r="Q48" t="str">
            <v>Unifree Dutyfree Operating &amp; Supplying Ltd.</v>
          </cell>
        </row>
        <row r="49">
          <cell r="N49">
            <v>43</v>
          </cell>
          <cell r="O49" t="str">
            <v>PETERSBURG HOLD</v>
          </cell>
          <cell r="P49" t="str">
            <v>EUR</v>
          </cell>
          <cell r="Q49" t="str">
            <v>GH Retail St. Petersburg, Cyprus</v>
          </cell>
        </row>
        <row r="50">
          <cell r="N50">
            <v>44</v>
          </cell>
          <cell r="O50" t="str">
            <v>BF &amp; GH HOLDING</v>
          </cell>
          <cell r="P50" t="str">
            <v>EUR</v>
          </cell>
          <cell r="Q50" t="str">
            <v>BF &amp; GH Ukraine Holding Ltd., Cyprus</v>
          </cell>
        </row>
        <row r="51">
          <cell r="N51">
            <v>45</v>
          </cell>
          <cell r="O51" t="str">
            <v>BF &amp; GH</v>
          </cell>
          <cell r="P51" t="str">
            <v>UAH</v>
          </cell>
          <cell r="Q51" t="str">
            <v>BF &amp; GH Travel Retail Ltd., Ukraine</v>
          </cell>
        </row>
        <row r="52">
          <cell r="N52">
            <v>46</v>
          </cell>
          <cell r="O52" t="str">
            <v>PETERSBURG</v>
          </cell>
          <cell r="P52" t="str">
            <v>RUB</v>
          </cell>
          <cell r="Q52" t="str">
            <v>LLC Travel Retail St. Petersburg, Russia</v>
          </cell>
        </row>
        <row r="53">
          <cell r="N53">
            <v>47</v>
          </cell>
          <cell r="O53" t="str">
            <v>GH POLAND</v>
          </cell>
          <cell r="P53" t="str">
            <v>PLN</v>
          </cell>
          <cell r="Q53" t="str">
            <v>Gebr. Heinemann Poland sp. z.o.o., Poland</v>
          </cell>
        </row>
        <row r="54">
          <cell r="N54">
            <v>48</v>
          </cell>
          <cell r="O54" t="str">
            <v>ASIA RETAIL &amp; DIST</v>
          </cell>
          <cell r="P54" t="str">
            <v>USD</v>
          </cell>
          <cell r="Q54" t="str">
            <v>Heinemann Retail &amp; Distribution (Singapore) Pte Ltd</v>
          </cell>
        </row>
        <row r="55">
          <cell r="N55">
            <v>49</v>
          </cell>
          <cell r="O55" t="str">
            <v>UNIFREE LATVIA</v>
          </cell>
          <cell r="P55" t="str">
            <v>LVL</v>
          </cell>
          <cell r="Q55" t="str">
            <v>Sia Unifree Latvia, Latvia</v>
          </cell>
        </row>
        <row r="56">
          <cell r="N56">
            <v>50</v>
          </cell>
          <cell r="O56" t="str">
            <v>TRI</v>
          </cell>
          <cell r="P56" t="str">
            <v>EUR</v>
          </cell>
          <cell r="Q56" t="str">
            <v>Travel Retail Italiana S.r.l.</v>
          </cell>
        </row>
        <row r="57">
          <cell r="N57">
            <v>51</v>
          </cell>
          <cell r="O57" t="str">
            <v>MALAYSIA</v>
          </cell>
          <cell r="P57" t="str">
            <v>MYR</v>
          </cell>
          <cell r="Q57" t="str">
            <v>Heinemann Duty Free Malaysia Sdn Bhd</v>
          </cell>
        </row>
        <row r="58">
          <cell r="N58">
            <v>52</v>
          </cell>
          <cell r="O58" t="str">
            <v>UNIFREE KOSOVO</v>
          </cell>
          <cell r="P58" t="str">
            <v>EUR</v>
          </cell>
          <cell r="Q58" t="str">
            <v>Unifree Kosovo SH. P.K.</v>
          </cell>
        </row>
        <row r="59">
          <cell r="N59">
            <v>53</v>
          </cell>
          <cell r="O59" t="str">
            <v>UNIFREE GEORGIA</v>
          </cell>
          <cell r="P59" t="str">
            <v>GEL</v>
          </cell>
          <cell r="Q59" t="str">
            <v>LLC Unifree Georgia</v>
          </cell>
        </row>
        <row r="60">
          <cell r="N60">
            <v>54</v>
          </cell>
          <cell r="O60" t="str">
            <v>GH SCANDINAVIA</v>
          </cell>
          <cell r="P60" t="str">
            <v>DKK</v>
          </cell>
          <cell r="Q60" t="str">
            <v>Heinemann Scandinavia Aps</v>
          </cell>
        </row>
        <row r="61">
          <cell r="N61">
            <v>55</v>
          </cell>
          <cell r="O61" t="str">
            <v>AUSTR HOLDING</v>
          </cell>
          <cell r="P61" t="str">
            <v>AUD</v>
          </cell>
          <cell r="Q61" t="str">
            <v>Heinemann Australia Pty. Ltd.</v>
          </cell>
        </row>
        <row r="62">
          <cell r="N62">
            <v>56</v>
          </cell>
          <cell r="O62" t="str">
            <v>TR AUSTRALIA</v>
          </cell>
          <cell r="P62" t="str">
            <v>AUD</v>
          </cell>
          <cell r="Q62" t="str">
            <v>Travel Retail Australia</v>
          </cell>
        </row>
        <row r="63">
          <cell r="N63">
            <v>57</v>
          </cell>
          <cell r="O63" t="str">
            <v>USA INC.</v>
          </cell>
          <cell r="P63" t="str">
            <v>USD</v>
          </cell>
          <cell r="Q63" t="str">
            <v>Heinemann USA Inc., USA</v>
          </cell>
        </row>
        <row r="64">
          <cell r="N64">
            <v>58</v>
          </cell>
          <cell r="O64">
            <v>0</v>
          </cell>
          <cell r="P64">
            <v>0</v>
          </cell>
          <cell r="Q64">
            <v>0</v>
          </cell>
        </row>
        <row r="65">
          <cell r="N65">
            <v>0</v>
          </cell>
          <cell r="O65" t="str">
            <v>-</v>
          </cell>
          <cell r="P65">
            <v>0</v>
          </cell>
          <cell r="Q65" t="str">
            <v>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Deutsch</v>
          </cell>
          <cell r="C2" t="str">
            <v>Englisch</v>
          </cell>
          <cell r="D2" t="str">
            <v>Ungarisch</v>
          </cell>
          <cell r="E2" t="str">
            <v>Polnisch</v>
          </cell>
        </row>
        <row r="4">
          <cell r="B4" t="str">
            <v>Verbundene Unternehmen</v>
          </cell>
          <cell r="C4" t="str">
            <v>Affiliated companies</v>
          </cell>
          <cell r="D4" t="str">
            <v>Kapcsolt vállalkozások</v>
          </cell>
          <cell r="E4" t="str">
            <v>Jednostki powiązane</v>
          </cell>
        </row>
        <row r="5">
          <cell r="B5" t="str">
            <v>Gesellschaft</v>
          </cell>
          <cell r="C5" t="str">
            <v>Company</v>
          </cell>
          <cell r="D5" t="str">
            <v>Társaság</v>
          </cell>
          <cell r="E5" t="str">
            <v>Jednostka</v>
          </cell>
        </row>
        <row r="6">
          <cell r="B6" t="str">
            <v>Periode</v>
          </cell>
          <cell r="C6" t="str">
            <v>Period</v>
          </cell>
          <cell r="D6" t="str">
            <v>Időszak</v>
          </cell>
          <cell r="E6" t="str">
            <v>Okres</v>
          </cell>
        </row>
        <row r="7">
          <cell r="B7" t="str">
            <v>Währung</v>
          </cell>
          <cell r="C7" t="str">
            <v>Currency</v>
          </cell>
          <cell r="D7" t="str">
            <v>Pénznem</v>
          </cell>
          <cell r="E7" t="str">
            <v>Waluta</v>
          </cell>
        </row>
        <row r="8">
          <cell r="B8" t="str">
            <v>Titel</v>
          </cell>
          <cell r="C8" t="str">
            <v>Headline</v>
          </cell>
          <cell r="D8" t="str">
            <v>Cím</v>
          </cell>
          <cell r="E8" t="str">
            <v>Nagłówek</v>
          </cell>
        </row>
        <row r="9">
          <cell r="B9" t="str">
            <v>Sprache</v>
          </cell>
          <cell r="C9" t="str">
            <v>language</v>
          </cell>
          <cell r="D9" t="str">
            <v>Nyelv</v>
          </cell>
          <cell r="E9" t="str">
            <v>Język</v>
          </cell>
        </row>
        <row r="10">
          <cell r="B10" t="str">
            <v>Aktiva</v>
          </cell>
          <cell r="C10" t="str">
            <v>Assets</v>
          </cell>
          <cell r="D10" t="str">
            <v>Aktívák</v>
          </cell>
          <cell r="E10" t="str">
            <v>Aktywa</v>
          </cell>
        </row>
        <row r="11">
          <cell r="B11" t="str">
            <v>Anlagevermögen</v>
          </cell>
          <cell r="C11" t="str">
            <v>Fixed assets</v>
          </cell>
          <cell r="D11" t="str">
            <v>Befektetett vagyon</v>
          </cell>
          <cell r="E11" t="str">
            <v>Aktywa trwałe</v>
          </cell>
        </row>
        <row r="12">
          <cell r="B12" t="str">
            <v>Immaterielle Vermögensgegenstände</v>
          </cell>
          <cell r="C12" t="str">
            <v>Intangible assets</v>
          </cell>
          <cell r="D12" t="str">
            <v>Eszmei vagyontárgyak</v>
          </cell>
          <cell r="E12" t="str">
            <v>Wartości niematerialne i prawne</v>
          </cell>
        </row>
        <row r="13">
          <cell r="B13" t="str">
            <v>Konzessionen, gewerbliche Schutzrechte und änhliche Rechte und Werte sowie Lizenzen an solchen rechten und Werten</v>
          </cell>
          <cell r="C13" t="str">
            <v>Concessions, industrial and similar rights and assets, licenses in such rights and assets</v>
          </cell>
          <cell r="D13" t="str">
            <v xml:space="preserve">Koncessziók, ipari és hasonló jogok és eszközök, licenszek ilyenfajta jogokra és eszközökre </v>
          </cell>
          <cell r="E13" t="str">
            <v>Koncesje, prawa własności przemysłowej ora prawa i aktywa o podobnym charakterze, licencje związane z takimi prawami i aktywami</v>
          </cell>
        </row>
        <row r="14">
          <cell r="B14" t="str">
            <v>Geschäfts- oder Firmenwert</v>
          </cell>
          <cell r="C14" t="str">
            <v>Goodwill</v>
          </cell>
          <cell r="D14" t="str">
            <v>Goodwill</v>
          </cell>
          <cell r="E14" t="str">
            <v>Wartość firmy</v>
          </cell>
        </row>
        <row r="15">
          <cell r="B15" t="str">
            <v>geleistete Anzahlungen</v>
          </cell>
          <cell r="C15" t="str">
            <v>Advance payments on intangible assets</v>
          </cell>
          <cell r="D15" t="str">
            <v>Előlegek az eszmei vagyontárgyakra</v>
          </cell>
          <cell r="E15" t="str">
            <v>Zaliczki na wartości niematerialne i prawne</v>
          </cell>
        </row>
        <row r="16">
          <cell r="B16" t="str">
            <v>Sachanlagen</v>
          </cell>
          <cell r="C16" t="str">
            <v>Tangible assets</v>
          </cell>
          <cell r="D16" t="str">
            <v>Állóeszközök</v>
          </cell>
          <cell r="E16" t="str">
            <v>Rzeczowe aktywa trwałe</v>
          </cell>
        </row>
        <row r="17">
          <cell r="B17" t="str">
            <v>Grundstücke, grundstücksähnliche Rechte und Bauten einschließlich der Bauten auf fremden Grundstücken</v>
          </cell>
          <cell r="C17" t="str">
            <v>Land, land rights and buildings including buildings on third party land</v>
          </cell>
          <cell r="D17" t="str">
            <v xml:space="preserve">Telkek, telekbirtokhoz hasonló jogok és épületek, beleértve a harmadik felek telkén lévő épületeket </v>
          </cell>
          <cell r="E17" t="str">
            <v>Grunty i prawa użytkowania gruntów oraz budynki, w tym budynki wzniesione na terenie nieruchomości gruntowej należącej do osoby trzeciej</v>
          </cell>
        </row>
        <row r="18">
          <cell r="B18" t="str">
            <v>technische Anlagen und Maschinen</v>
          </cell>
          <cell r="C18" t="str">
            <v>Technical equipment and machinery</v>
          </cell>
          <cell r="D18" t="str">
            <v>Műszaki berendezések és gépek</v>
          </cell>
          <cell r="E18" t="str">
            <v>Annika</v>
          </cell>
        </row>
        <row r="19">
          <cell r="B19" t="str">
            <v>andere Anlagen, Betriebs- und Geschäftsausstattung</v>
          </cell>
          <cell r="C19" t="str">
            <v>other equipment, plant and office equipment</v>
          </cell>
          <cell r="D19" t="str">
            <v>Egyéb berendezések, üzemi és irodai felszerelés</v>
          </cell>
          <cell r="E19" t="str">
            <v>Inny sprzęt, urządzenia oraz wyposażenie biurowe</v>
          </cell>
        </row>
        <row r="20">
          <cell r="B20" t="str">
            <v>geleistete Anzahlungen und Anlagen im Bau</v>
          </cell>
          <cell r="C20" t="str">
            <v>Advance payments and assets under construction</v>
          </cell>
          <cell r="D20" t="str">
            <v>Előlegek és építés alatt lévő eszközök</v>
          </cell>
          <cell r="E20" t="str">
            <v>Zaliczki na aktywa w budowie</v>
          </cell>
        </row>
        <row r="21">
          <cell r="B21" t="str">
            <v>Finanzanlagen</v>
          </cell>
          <cell r="C21" t="str">
            <v>Financial assets</v>
          </cell>
          <cell r="D21" t="str">
            <v>Befektetett pénzügyi eszközök</v>
          </cell>
          <cell r="E21" t="str">
            <v>Aktywa finansowe</v>
          </cell>
        </row>
        <row r="22">
          <cell r="B22" t="str">
            <v>Anteile an verbundenen Unternehmen - konsolidiert</v>
          </cell>
          <cell r="C22" t="str">
            <v>Shares in affiliated companies - consolidated</v>
          </cell>
          <cell r="D22" t="str">
            <v>Részesedés kapcsolt vállalkozásban - konszolidált</v>
          </cell>
          <cell r="E22" t="str">
            <v>Udziały w jednostkach powiązanych - objętych konsolidacją</v>
          </cell>
        </row>
        <row r="23">
          <cell r="B23" t="str">
            <v>Anteile an verbundenen Unternehmen - nicht konsolidiert</v>
          </cell>
          <cell r="C23" t="str">
            <v>Shares in affiliated companies - not consolidated</v>
          </cell>
          <cell r="D23" t="str">
            <v>Részesedés kapcsolt vállalkozásban - nem konszolidált</v>
          </cell>
          <cell r="E23" t="str">
            <v>Udziały w jednostkach powiązanych - nieobjętych konsolidacją</v>
          </cell>
        </row>
        <row r="24">
          <cell r="B24" t="str">
            <v>Anteile an assoziierten Unternnehmen</v>
          </cell>
          <cell r="C24" t="str">
            <v>Shares in associated companies</v>
          </cell>
          <cell r="D24" t="str">
            <v>Részesedés társult vállalkozásban</v>
          </cell>
          <cell r="E24" t="str">
            <v>Udziały w jednostkach stowarzyszonych</v>
          </cell>
        </row>
        <row r="25">
          <cell r="B25" t="str">
            <v>sonstige Beteiligungen</v>
          </cell>
          <cell r="C25" t="str">
            <v>Shares in other related companies</v>
          </cell>
          <cell r="D25" t="str">
            <v>Egyéb részesedések</v>
          </cell>
          <cell r="E25" t="str">
            <v>Inwestycje w pozostałych jednostkach</v>
          </cell>
        </row>
        <row r="26">
          <cell r="B26" t="str">
            <v>Ausleihungen an verbundene Unternehmen - konsolidiert</v>
          </cell>
          <cell r="C26" t="str">
            <v>Long-term loans to affiliated companies - consolidated</v>
          </cell>
          <cell r="D26" t="str">
            <v>Kölcsönök kapcsolt vállalkozások számára - konszolidált</v>
          </cell>
          <cell r="E26" t="str">
            <v>Pożyczki długoterminowe udzielone jednostkom powiązanym - objętym konsolidacją</v>
          </cell>
        </row>
        <row r="27">
          <cell r="B27" t="str">
            <v>Ausleihungen an verbundene Unternehmen - nicht konsolidiert</v>
          </cell>
          <cell r="C27" t="str">
            <v>Long-term loans to affiliated companies - not consolidated</v>
          </cell>
          <cell r="D27" t="str">
            <v>Kölcsönök kapcsolt vállalkozások számára - nem konszolidált</v>
          </cell>
          <cell r="E27" t="str">
            <v>Pożyczki długoterminowe udzielone jednostkom powiązanym - nieobjętym konsolidacją</v>
          </cell>
        </row>
        <row r="28">
          <cell r="B28" t="str">
            <v>Ausleihungen an assoziierte Unternehmen</v>
          </cell>
          <cell r="C28" t="str">
            <v>Long-term loans to associated companies</v>
          </cell>
          <cell r="D28" t="str">
            <v>Kölcsönök társult vállalkozások számára</v>
          </cell>
          <cell r="E28" t="str">
            <v>Pożyczki długoterminowe udzielone jednostkom stowarzyszonym</v>
          </cell>
        </row>
        <row r="29">
          <cell r="B29" t="str">
            <v>Ausleihungen an sonstige Beteiligungsgesellschaften</v>
          </cell>
          <cell r="C29" t="str">
            <v>Long-tern loans to other related companies</v>
          </cell>
          <cell r="D29" t="str">
            <v>Kölcsönök egyéb részulajdonban lévő vállalkozások számára</v>
          </cell>
          <cell r="E29" t="str">
            <v>Pożyczki długoterminowe udzielone pozostałym jednostkom</v>
          </cell>
        </row>
        <row r="30">
          <cell r="B30" t="str">
            <v>sonstige Ausleihungen</v>
          </cell>
          <cell r="C30" t="str">
            <v>other long-term loans</v>
          </cell>
          <cell r="D30" t="str">
            <v>Egyéb kölcsönök</v>
          </cell>
          <cell r="E30" t="str">
            <v>Pozostałe pożyczki długoterminowe</v>
          </cell>
        </row>
        <row r="31">
          <cell r="B31" t="str">
            <v>Wertpapiere des Anlagevermögens</v>
          </cell>
          <cell r="C31" t="str">
            <v>Noncurrent Securites</v>
          </cell>
          <cell r="D31" t="str">
            <v>Befektetett eszközök értékpapírjai</v>
          </cell>
          <cell r="E31" t="str">
            <v>Długoterminowe papiery wartościowe</v>
          </cell>
        </row>
        <row r="32">
          <cell r="B32" t="str">
            <v>Umlaufvermögen</v>
          </cell>
          <cell r="C32" t="str">
            <v>Current assets</v>
          </cell>
          <cell r="D32" t="str">
            <v>Forgóeszközök</v>
          </cell>
          <cell r="E32" t="str">
            <v>Aktywa obrotowe</v>
          </cell>
        </row>
        <row r="33">
          <cell r="B33" t="str">
            <v>Vorräte</v>
          </cell>
          <cell r="C33" t="str">
            <v>Inventories</v>
          </cell>
          <cell r="D33" t="str">
            <v>Készletek</v>
          </cell>
          <cell r="E33" t="str">
            <v>Zapasy</v>
          </cell>
        </row>
        <row r="34">
          <cell r="B34" t="str">
            <v>Roh-, Hilfs- und Betriebsstoffe</v>
          </cell>
          <cell r="C34" t="str">
            <v>Rawmaterials and supplies</v>
          </cell>
          <cell r="D34" t="str">
            <v>Nyersanyagok, segédanyagok és üzemvitelhez szükséges anyagok</v>
          </cell>
          <cell r="E34" t="str">
            <v>Surowce i materiały eksploatacyjne</v>
          </cell>
        </row>
        <row r="35">
          <cell r="B35" t="str">
            <v>unfertige Erzeugnisse</v>
          </cell>
          <cell r="C35" t="str">
            <v>Work in progress</v>
          </cell>
          <cell r="D35" t="str">
            <v>Félkész termékek</v>
          </cell>
          <cell r="E35" t="str">
            <v>Produkty w toku</v>
          </cell>
        </row>
        <row r="36">
          <cell r="B36" t="str">
            <v>fertige Erzeugnisse</v>
          </cell>
          <cell r="C36" t="str">
            <v>Finished goods</v>
          </cell>
          <cell r="D36" t="str">
            <v>Késztermékek</v>
          </cell>
          <cell r="E36" t="str">
            <v>Produkty gotowe</v>
          </cell>
        </row>
        <row r="37">
          <cell r="B37" t="str">
            <v>Handelswaren - extern</v>
          </cell>
          <cell r="C37" t="str">
            <v>Merchandise - external</v>
          </cell>
          <cell r="D37" t="str">
            <v>Kereskedelmi áruk - külső</v>
          </cell>
          <cell r="E37" t="str">
            <v>Towary - z zewnątrz</v>
          </cell>
        </row>
        <row r="38">
          <cell r="B38" t="str">
            <v>Handelswaren - verbundene Unternehmen - konsolidiert</v>
          </cell>
          <cell r="C38" t="str">
            <v>Merchandise - affiliated companies - consolidated</v>
          </cell>
          <cell r="D38" t="str">
            <v>Kereskedelmi áruk - kapcsolt vállalkozások - konszolidált</v>
          </cell>
          <cell r="E38" t="str">
            <v>Towary - jednostki powiązane - objęte konsolidacją</v>
          </cell>
        </row>
        <row r="39">
          <cell r="B39" t="str">
            <v>geleistetet Anzahlungen auf Vorräte</v>
          </cell>
          <cell r="C39" t="str">
            <v>Advance payments on inventories</v>
          </cell>
          <cell r="D39" t="str">
            <v>Előlegek a készletekre</v>
          </cell>
          <cell r="E39" t="str">
            <v>Zaliczki na zapasy</v>
          </cell>
        </row>
        <row r="40">
          <cell r="B40" t="str">
            <v>Forderungen und sonstige Vermögensgegenstände</v>
          </cell>
          <cell r="C40" t="str">
            <v>Receivables and other assets</v>
          </cell>
          <cell r="D40" t="str">
            <v>Követelések és egyéb vagyoni eszközök</v>
          </cell>
          <cell r="E40" t="str">
            <v>Należności i inne aktywa</v>
          </cell>
        </row>
        <row r="41">
          <cell r="B41" t="str">
            <v>Forderungen aus Lieferungen und Leistungen</v>
          </cell>
          <cell r="C41" t="str">
            <v>Trade receivables</v>
          </cell>
          <cell r="D41" t="str">
            <v>Követelések szállitások és szolgáltatások alapján</v>
          </cell>
          <cell r="E41" t="str">
            <v>Należności z tytułu dostaw i usług</v>
          </cell>
        </row>
        <row r="42">
          <cell r="B42" t="str">
            <v>Forderungen gegen verbundene Unternehmen - konsolidiert</v>
          </cell>
          <cell r="C42" t="str">
            <v>Receivables from affiliated companies - consolidated</v>
          </cell>
          <cell r="D42" t="str">
            <v>Követelések kapcsolt vállalkozásokkal szemben - konszolidált</v>
          </cell>
          <cell r="E42" t="str">
            <v>Należności od jednostek powiązanych - objętych konsolidacją</v>
          </cell>
        </row>
        <row r="43">
          <cell r="B43" t="str">
            <v>Forderungen gegen verbundene Unternehmen - nicht konsolidiert</v>
          </cell>
          <cell r="C43" t="str">
            <v>Receivables from affiliated companies - not consolidated</v>
          </cell>
          <cell r="D43" t="str">
            <v>Követelések kapcsolt vállalkozásokkal szemben - nem konszolidált</v>
          </cell>
          <cell r="E43" t="str">
            <v>Należności od jednostek powiązanych - nieobjętych konsolidacją</v>
          </cell>
        </row>
        <row r="44">
          <cell r="B44" t="str">
            <v>Forderungen gegen assoziierte Unternehmen</v>
          </cell>
          <cell r="C44" t="str">
            <v>Receivables from associated companies</v>
          </cell>
          <cell r="D44" t="str">
            <v>Követelések társult vállalkozásokkal szemben</v>
          </cell>
          <cell r="E44" t="str">
            <v>Należności od jednostek stowarzyszonych</v>
          </cell>
        </row>
        <row r="45">
          <cell r="B45" t="str">
            <v>Forderungen gegen sonstige Beteiligungsunternehmen</v>
          </cell>
          <cell r="C45" t="str">
            <v>Receivables from other related companies (Heinemann-Group)</v>
          </cell>
          <cell r="D45" t="str">
            <v>Követelések egyéb részulajdonban lévő vállalkozások számára</v>
          </cell>
          <cell r="E45" t="str">
            <v>Należności od pozostałych jednostek</v>
          </cell>
        </row>
        <row r="46">
          <cell r="B46" t="str">
            <v>Forderungen gegen sonstige Gesellschafter (nicht Heinemann-Gruppe)</v>
          </cell>
          <cell r="C46" t="str">
            <v>Receivables from other shareholders (not Heinemann-Group)</v>
          </cell>
          <cell r="D46" t="str">
            <v>Követelés egyéb tulajdonosoktól (Heinemann csoporton kívüli)</v>
          </cell>
          <cell r="E46" t="str">
            <v>Należności od pozostałych wspólników (nie Grupa Heinemann)</v>
          </cell>
        </row>
        <row r="47">
          <cell r="B47" t="str">
            <v>Steuerforderungen</v>
          </cell>
          <cell r="C47" t="str">
            <v>Tax receivables</v>
          </cell>
          <cell r="D47" t="str">
            <v>Adókövetelések</v>
          </cell>
          <cell r="E47" t="str">
            <v>Należności z tytułu podatków</v>
          </cell>
        </row>
        <row r="48">
          <cell r="B48" t="str">
            <v>sonstige Vermögenssgegenstände</v>
          </cell>
          <cell r="C48" t="str">
            <v>other assets</v>
          </cell>
          <cell r="D48" t="str">
            <v>Egyéb vagyoni eszközök</v>
          </cell>
          <cell r="E48" t="str">
            <v>Inne aktywa</v>
          </cell>
        </row>
        <row r="49">
          <cell r="B49" t="str">
            <v>Wertpapiere des Umlaufvermögens</v>
          </cell>
          <cell r="C49" t="str">
            <v>Marketable securities</v>
          </cell>
          <cell r="D49" t="str">
            <v>Forgótőke értékpapírok</v>
          </cell>
          <cell r="E49" t="str">
            <v>Papiery wartościowe przeznaczone do obrotu</v>
          </cell>
        </row>
        <row r="50">
          <cell r="B50" t="str">
            <v>sonstige Wertpapiere</v>
          </cell>
          <cell r="C50" t="str">
            <v>other marktable securities</v>
          </cell>
          <cell r="D50" t="str">
            <v>Egyéb értékpapírok</v>
          </cell>
          <cell r="E50" t="str">
            <v>Inne papiery wartościowe przeznaczone do obrotu</v>
          </cell>
        </row>
        <row r="51">
          <cell r="B51" t="str">
            <v>Liquide Mittel</v>
          </cell>
          <cell r="C51" t="str">
            <v>Liquid funds</v>
          </cell>
          <cell r="D51" t="str">
            <v>Likvid eszközök</v>
          </cell>
          <cell r="E51" t="str">
            <v>Środki płynne</v>
          </cell>
        </row>
        <row r="52">
          <cell r="B52" t="str">
            <v>Kassenbestände</v>
          </cell>
          <cell r="C52" t="str">
            <v>Cash on hand</v>
          </cell>
          <cell r="D52" t="str">
            <v>Házipénztári pénzkészlet</v>
          </cell>
          <cell r="E52" t="str">
            <v>Środki pieniężne w kasie</v>
          </cell>
        </row>
        <row r="53">
          <cell r="B53" t="str">
            <v>Guthaben bei Kreditinstituten</v>
          </cell>
          <cell r="C53" t="str">
            <v>Bank balances</v>
          </cell>
          <cell r="D53" t="str">
            <v>Pénzintézeteknél lévő vagyon</v>
          </cell>
          <cell r="E53" t="str">
            <v>Środki pieniężne na rachunkach bankowych</v>
          </cell>
        </row>
        <row r="54">
          <cell r="B54" t="str">
            <v>Aktive latente Steuern</v>
          </cell>
          <cell r="C54" t="str">
            <v>Deferred tax assets</v>
          </cell>
          <cell r="D54" t="str">
            <v>Látens adóelhatárolás</v>
          </cell>
          <cell r="E54" t="str">
            <v>Aktywa z tytułu odroczonego podatku dochodowego</v>
          </cell>
        </row>
        <row r="55">
          <cell r="B55" t="str">
            <v>Aktive Rechnungsabgrenzungsposten</v>
          </cell>
          <cell r="C55" t="str">
            <v>Prepaid expenses</v>
          </cell>
          <cell r="D55" t="str">
            <v>Aktív számlaelhatárolási tételek</v>
          </cell>
          <cell r="E55" t="str">
            <v>Rozliczenia międzyokresowe czynne kosztów</v>
          </cell>
        </row>
        <row r="56">
          <cell r="B56" t="str">
            <v>Disagio</v>
          </cell>
          <cell r="C56" t="str">
            <v>Discount</v>
          </cell>
          <cell r="D56" t="str">
            <v>Diszázsió</v>
          </cell>
          <cell r="E56" t="str">
            <v>Upusty i rabaty</v>
          </cell>
        </row>
        <row r="57">
          <cell r="B57" t="str">
            <v>vorausbezahlte Kosten</v>
          </cell>
          <cell r="C57" t="str">
            <v>other prepaid expenses</v>
          </cell>
          <cell r="D57" t="str">
            <v>egyéb előre kifizetett költségek</v>
          </cell>
          <cell r="E57" t="str">
            <v>Pozostałe rozliczenia międzyokresowe czynne kosztów</v>
          </cell>
        </row>
        <row r="58">
          <cell r="B58" t="str">
            <v>Passiva</v>
          </cell>
          <cell r="C58" t="str">
            <v>Liabilities</v>
          </cell>
          <cell r="D58" t="str">
            <v>Passzívák</v>
          </cell>
          <cell r="E58" t="str">
            <v>Zobowiązania</v>
          </cell>
        </row>
        <row r="59">
          <cell r="B59" t="str">
            <v>Aktiva ./. Passiva</v>
          </cell>
          <cell r="C59" t="str">
            <v>Assets ./. Liabilities</v>
          </cell>
          <cell r="D59" t="str">
            <v>Eszközök./. Források</v>
          </cell>
          <cell r="E59" t="str">
            <v>Aktywa ./. Pasywa</v>
          </cell>
        </row>
        <row r="60">
          <cell r="B60" t="str">
            <v>EK lt. "EK_Equity ./. EK lt. Bilanz</v>
          </cell>
          <cell r="C60" t="str">
            <v xml:space="preserve">Equity acc. To "EK_Equity" ./. Equity acc to balance sheet  </v>
          </cell>
          <cell r="D60" t="str">
            <v>Saját tőke számlák az "EK_Saját tőke"-be./. Saját tőke a mérlegbe</v>
          </cell>
          <cell r="E60" t="str">
            <v>Kapitał własny wg "EK_Equity" ./. Kapitał własny wg bilansu</v>
          </cell>
        </row>
        <row r="61">
          <cell r="B61" t="str">
            <v>Eigenkapital</v>
          </cell>
          <cell r="C61" t="str">
            <v>Equity</v>
          </cell>
          <cell r="D61" t="str">
            <v>Saját tőke</v>
          </cell>
          <cell r="E61" t="str">
            <v>Kapitał własny</v>
          </cell>
        </row>
        <row r="62">
          <cell r="B62" t="str">
            <v>Gezeichnetes Kapital / Komplementärkapital / Kommanditkapital</v>
          </cell>
          <cell r="C62" t="str">
            <v>Subscribed Capital</v>
          </cell>
          <cell r="D62" t="str">
            <v>Jegyzett tőke</v>
          </cell>
          <cell r="E62" t="str">
            <v>Kapitał subskrybowany</v>
          </cell>
        </row>
        <row r="63">
          <cell r="B63" t="str">
            <v>Kapitalrücklage</v>
          </cell>
          <cell r="C63" t="str">
            <v>Capital reserves (additional paid-in capital)</v>
          </cell>
          <cell r="D63" t="str">
            <v>Tőketartalék</v>
          </cell>
          <cell r="E63" t="str">
            <v>Kapitały rezerwowe (dodatkowe wpłaty na kapitał zakładowy)</v>
          </cell>
        </row>
        <row r="64">
          <cell r="B64" t="str">
            <v>sonstige Rücklagen (gesetzliche, satzungsmäßige, Gewinnrücklagen)</v>
          </cell>
          <cell r="C64" t="str">
            <v>other reserves (legal, statutory, other revenue reserves)</v>
          </cell>
          <cell r="D64" t="str">
            <v>Egyéb tartalék (törvény szerinti, alapszabály szerinti, nyereségtartalék)</v>
          </cell>
          <cell r="E64" t="str">
            <v>Pozostałe rezerwy (ustawowe, prawne, lub inne utworzone z zysku)</v>
          </cell>
        </row>
        <row r="65">
          <cell r="B65" t="str">
            <v xml:space="preserve">Währungsdifferenzen </v>
          </cell>
          <cell r="C65" t="str">
            <v>Curreny conversion differences</v>
          </cell>
          <cell r="D65" t="str">
            <v>Valuta átváltási különbségek</v>
          </cell>
          <cell r="E65" t="str">
            <v>Różnice kursowe</v>
          </cell>
        </row>
        <row r="66">
          <cell r="B66" t="str">
            <v>Unterschiedsbetrag aus der Erstkonsolidierung</v>
          </cell>
          <cell r="C66" t="str">
            <v>Difference out of the consolidation</v>
          </cell>
          <cell r="D66" t="str">
            <v>Az első konszolidálásból származó különbözeti összeg</v>
          </cell>
          <cell r="E66" t="str">
            <v>Różnica wynikająca z konsolidacji</v>
          </cell>
        </row>
        <row r="67">
          <cell r="B67" t="str">
            <v>Gewinn- / Verlustvortag nach Ausschüttung / Einstellung in die Rücklagen</v>
          </cell>
          <cell r="C67" t="str">
            <v>Retained earnings after dividend payments / transfers to the reserves</v>
          </cell>
          <cell r="D67" t="str">
            <v xml:space="preserve">Az osztalékfizetés után visszatartott jövedelem - átutalás a tartalékba </v>
          </cell>
          <cell r="E67" t="str">
            <v>Niepodzielony zysk po wypłacie dywidendy/przeniesieniu na kapitał zapasowy</v>
          </cell>
        </row>
        <row r="68">
          <cell r="B68" t="str">
            <v>Gewinn- / Verlustvortrag vor Erstkonsolidierung</v>
          </cell>
          <cell r="C68" t="str">
            <v>Retained earnings before first consolidation</v>
          </cell>
          <cell r="D68" t="str">
            <v>Az első konszolidálás előtt visszatartott jövedelem</v>
          </cell>
          <cell r="E68" t="str">
            <v>Niepodzielony zysk przed pierwszą konsolidacją</v>
          </cell>
        </row>
        <row r="69">
          <cell r="B69" t="str">
            <v>Jahresüberschuss- / fehlbetrag</v>
          </cell>
          <cell r="C69" t="str">
            <v>Net profit / loss of the year</v>
          </cell>
          <cell r="D69" t="str">
            <v>Éves nettó nyereség / veszteség</v>
          </cell>
          <cell r="E69" t="str">
            <v>Wynik netto za rok</v>
          </cell>
        </row>
        <row r="70">
          <cell r="B70" t="str">
            <v xml:space="preserve"> =&gt; Summe Bilanzgewinn</v>
          </cell>
          <cell r="C70" t="str">
            <v xml:space="preserve"> =&gt; Sum Balance Sheet profit</v>
          </cell>
          <cell r="D70" t="str">
            <v xml:space="preserve"> =&gt; Nyereség - veszteség mérleglap összeg</v>
          </cell>
          <cell r="E70" t="str">
            <v>Suma - zysk bilansowy</v>
          </cell>
        </row>
        <row r="71">
          <cell r="B71" t="str">
            <v>Anteile Fremde am Kapital</v>
          </cell>
          <cell r="C71" t="str">
            <v>Minority interests in capital</v>
          </cell>
          <cell r="D71" t="str">
            <v>Kisebbségi külső tőkerészesedések</v>
          </cell>
          <cell r="E71" t="str">
            <v>Udziały mniejszościowe w kapitale</v>
          </cell>
        </row>
        <row r="72">
          <cell r="B72" t="str">
            <v>Anteile Fremde am Gewinn</v>
          </cell>
          <cell r="C72" t="str">
            <v>Minority interests in net income of the year</v>
          </cell>
          <cell r="D72" t="str">
            <v>Külső nyereségrészesedés</v>
          </cell>
          <cell r="E72" t="str">
            <v>Udziały mniejszościowe w wyniku netto za rok</v>
          </cell>
        </row>
        <row r="73">
          <cell r="B73" t="str">
            <v xml:space="preserve"> =&gt; Summe Minderheitenanteile</v>
          </cell>
          <cell r="C73" t="str">
            <v xml:space="preserve"> =&gt; Sum Minority interests</v>
          </cell>
          <cell r="D73" t="str">
            <v xml:space="preserve"> =&gt; A kisebbségi külső tőkerészesedések összege</v>
          </cell>
          <cell r="E73" t="str">
            <v>Suma - udziały mniejszościowe</v>
          </cell>
        </row>
        <row r="74">
          <cell r="B74" t="str">
            <v>Gesellschafterkonten</v>
          </cell>
          <cell r="C74" t="str">
            <v>Shareholder's account</v>
          </cell>
          <cell r="D74" t="str">
            <v>Társasági tagok számlái</v>
          </cell>
          <cell r="E74" t="str">
            <v>Rachunki wspólników</v>
          </cell>
        </row>
        <row r="75">
          <cell r="B75" t="str">
            <v>Sonderposten § 6b EStG</v>
          </cell>
          <cell r="C75" t="str">
            <v>Special item wiht an equity portion</v>
          </cell>
          <cell r="D75" t="str">
            <v>Speciális tétel tőke pozícióval</v>
          </cell>
          <cell r="E75" t="str">
            <v>Specjalna pozycja z elementem kapitału własnego</v>
          </cell>
        </row>
        <row r="76">
          <cell r="B76" t="str">
            <v>Rückstellungen</v>
          </cell>
          <cell r="C76" t="str">
            <v>Provisions and accruals</v>
          </cell>
          <cell r="D76" t="str">
            <v>Céltartalékok</v>
          </cell>
          <cell r="E76" t="str">
            <v>Rezerwy i rozliczenia międzyokresowe bierne</v>
          </cell>
        </row>
        <row r="77">
          <cell r="B77" t="str">
            <v>Rückstellungen für Pensionen und ähnliche Verpflichtungen</v>
          </cell>
          <cell r="C77" t="str">
            <v>Provision for pensions and similar obligations</v>
          </cell>
          <cell r="D77" t="str">
            <v>Céltartalékok nyugdíjakra és hasonlló kötelezettségekre</v>
          </cell>
          <cell r="E77" t="str">
            <v>Rezerwa na świadczenia emerytalne i podobne</v>
          </cell>
        </row>
        <row r="78">
          <cell r="B78" t="str">
            <v>Steuerrückstellungen</v>
          </cell>
          <cell r="C78" t="str">
            <v>Tax provision</v>
          </cell>
          <cell r="D78" t="str">
            <v>Adó céltartalékok</v>
          </cell>
          <cell r="E78" t="str">
            <v>Rezerwa na zobowiązania z tytułu podatków</v>
          </cell>
        </row>
        <row r="79">
          <cell r="B79" t="str">
            <v>sonstige Rückstellungen</v>
          </cell>
          <cell r="C79" t="str">
            <v>other provisions</v>
          </cell>
          <cell r="D79" t="str">
            <v>Egyéb céltartalékok</v>
          </cell>
          <cell r="E79" t="str">
            <v>Pozostałe rezerwy</v>
          </cell>
        </row>
        <row r="80">
          <cell r="B80" t="str">
            <v>Verbindlichkeiten</v>
          </cell>
          <cell r="C80" t="str">
            <v>Liabilities</v>
          </cell>
          <cell r="D80" t="str">
            <v>Kötelezettségek</v>
          </cell>
          <cell r="E80" t="str">
            <v>Zobowiązania</v>
          </cell>
        </row>
        <row r="81">
          <cell r="B81" t="str">
            <v>Verbindlichkeiten gegenüber Kreditinstituten</v>
          </cell>
          <cell r="C81" t="str">
            <v>Bank liabilities</v>
          </cell>
          <cell r="D81" t="str">
            <v>Kötelezettségek hitelintézetek felé</v>
          </cell>
          <cell r="E81" t="str">
            <v>Zobowiązania wobec banków</v>
          </cell>
        </row>
        <row r="82">
          <cell r="B82" t="str">
            <v>erhaltene Anzahlungen auf Bestellungen</v>
          </cell>
          <cell r="C82" t="str">
            <v>Payments received on account of orders</v>
          </cell>
          <cell r="D82" t="str">
            <v>Kézhezvett kifizetések megrendelésekre</v>
          </cell>
          <cell r="E82" t="str">
            <v>Zaliczki otrzymane na realizację zamówień</v>
          </cell>
        </row>
        <row r="83">
          <cell r="B83" t="str">
            <v>Verbindlichkeiten aus Lieferungen und Leistungen</v>
          </cell>
          <cell r="C83" t="str">
            <v>Trade payables</v>
          </cell>
          <cell r="D83" t="str">
            <v>Szállításokból és szolgáltatásokból származó kötelezettségek</v>
          </cell>
          <cell r="E83" t="str">
            <v>Zobowiązania z tytułu dostaw i usług</v>
          </cell>
        </row>
        <row r="84">
          <cell r="B84" t="str">
            <v>Verbindlichkeiten gegenüber verbundenen Unternehmen - konsolidiert</v>
          </cell>
          <cell r="C84" t="str">
            <v>Payables to affiliated companies - consolidated</v>
          </cell>
          <cell r="D84" t="str">
            <v>Kötelezettségek kapcsolt vállalkozásokkal szemben - konszolidált</v>
          </cell>
          <cell r="E84" t="str">
            <v>Zobowiązania wobec jednostek powiązanych - objętych konsolidacją</v>
          </cell>
        </row>
        <row r="85">
          <cell r="B85" t="str">
            <v>Verbindlichkeiten gegenüber verbundenen Unternehmen - nicht konsolidiert</v>
          </cell>
          <cell r="C85" t="str">
            <v>Payables to affiliated companies - not consolidated</v>
          </cell>
          <cell r="D85" t="str">
            <v>Kötelezettségek kapcsolt vállalkozásokkal szemben - nem konszolidált</v>
          </cell>
          <cell r="E85" t="str">
            <v>Zobowiązania wobec jednostek powiązanych - nieobjętych konsolidacją</v>
          </cell>
        </row>
        <row r="86">
          <cell r="B86" t="str">
            <v>Verbindlichkeiten gegenüber assoziierten Unternehmen</v>
          </cell>
          <cell r="C86" t="str">
            <v>Payables to associated companies</v>
          </cell>
          <cell r="D86" t="str">
            <v>Kötelezettségek társult vállalkozásokkal szemben</v>
          </cell>
          <cell r="E86" t="str">
            <v>Zobowiązania wobec jednostek stowarzyszonych</v>
          </cell>
        </row>
        <row r="87">
          <cell r="B87" t="str">
            <v>Verbindlichkeiten gegenüber sonstigen Beteiligungsunternehmen</v>
          </cell>
          <cell r="C87" t="str">
            <v>Payables to other related parties (Heinemann-Group)</v>
          </cell>
          <cell r="D87" t="str">
            <v>Kötelezettségek egyéb részesedéssel rendelkező vállalkozásokkal szemben</v>
          </cell>
          <cell r="E87" t="str">
            <v>Zobowiązania wobec pozostałych jednostek</v>
          </cell>
        </row>
        <row r="88">
          <cell r="B88" t="str">
            <v>Verbindlichkeiten gegenüber Gesellschaftern (NICHT Heinemann-Gruppe)</v>
          </cell>
          <cell r="C88" t="str">
            <v>Payables to other shareholders (NOT Heinemann-Group)</v>
          </cell>
          <cell r="D88" t="str">
            <v>Kötelezettségek egyéb tulajdonosok felé (Heinemann csoporton kívüli)</v>
          </cell>
          <cell r="E88" t="str">
            <v>Zobowiązania wobec pozostałych wspólników (NIE Grupa Heinemann)</v>
          </cell>
        </row>
        <row r="89">
          <cell r="B89" t="str">
            <v>Verbindlichkeiten aus Steuern</v>
          </cell>
          <cell r="C89" t="str">
            <v>Tax liabilities</v>
          </cell>
          <cell r="D89" t="str">
            <v xml:space="preserve">Adókból származó kötelezettségek </v>
          </cell>
          <cell r="E89" t="str">
            <v>Zobowiązania z tytułu podatków</v>
          </cell>
        </row>
        <row r="90">
          <cell r="B90" t="str">
            <v>Verbindlichkeiten im Rahmen der sozialen Sicherheit</v>
          </cell>
          <cell r="C90" t="str">
            <v>Liabilities for social security</v>
          </cell>
          <cell r="D90" t="str">
            <v>Kötelezettségek a szociális biztonság keretében</v>
          </cell>
          <cell r="E90" t="str">
            <v>Zobowiązania z tytułu składek na ubezpieczenie społeczne</v>
          </cell>
        </row>
        <row r="91">
          <cell r="B91" t="str">
            <v>sonstige Verbindlichkeiten</v>
          </cell>
          <cell r="C91" t="str">
            <v>Other liabilities</v>
          </cell>
          <cell r="D91" t="str">
            <v>Egyéb kötelezettségek</v>
          </cell>
          <cell r="E91" t="str">
            <v>Pozostałe zobowiązania</v>
          </cell>
        </row>
        <row r="92">
          <cell r="B92" t="str">
            <v>Rechnungsabgrenzungsposten</v>
          </cell>
          <cell r="C92" t="str">
            <v>Deferred income</v>
          </cell>
          <cell r="D92" t="str">
            <v>Elhatárolási tételek</v>
          </cell>
          <cell r="E92" t="str">
            <v>Rozliczenia międzyokresowe bierne przychodów</v>
          </cell>
        </row>
        <row r="93">
          <cell r="B93" t="str">
            <v>im voraus erhaltene Erträge</v>
          </cell>
          <cell r="C93" t="str">
            <v>prepaid income</v>
          </cell>
          <cell r="D93" t="str">
            <v>Előre megkapott bevételek</v>
          </cell>
          <cell r="E93" t="str">
            <v>Rozliczenia międzyokresowe czynne przychodów</v>
          </cell>
        </row>
        <row r="94">
          <cell r="B94" t="str">
            <v>Passive latente Steuern</v>
          </cell>
          <cell r="C94" t="str">
            <v>Deferred tax liabilities</v>
          </cell>
          <cell r="D94" t="str">
            <v>Céltartalékok látens adókra</v>
          </cell>
          <cell r="E94" t="str">
            <v>Rezerwa z tytułu odroczonego podatku dochodowego</v>
          </cell>
        </row>
        <row r="95">
          <cell r="B95" t="str">
            <v>PASSIVA</v>
          </cell>
          <cell r="C95" t="str">
            <v>LIABILITIES</v>
          </cell>
          <cell r="D95" t="str">
            <v>PASSZÍVÁK</v>
          </cell>
          <cell r="E95" t="str">
            <v>ZOBOWIĄZANIA</v>
          </cell>
        </row>
        <row r="97">
          <cell r="B97" t="str">
            <v>Gewinn- und Verlustrechnung</v>
          </cell>
          <cell r="C97" t="str">
            <v>Income statement</v>
          </cell>
          <cell r="D97" t="str">
            <v>Nyereség és veszteségszámítás</v>
          </cell>
          <cell r="E97" t="str">
            <v>Rachunek zysków i strat</v>
          </cell>
        </row>
        <row r="98">
          <cell r="B98" t="str">
            <v>Umsatzerlöse</v>
          </cell>
          <cell r="C98" t="str">
            <v>Sales</v>
          </cell>
          <cell r="D98" t="str">
            <v>Forgalomból származó bevételek</v>
          </cell>
          <cell r="E98" t="str">
            <v>Przychody ze sprzedaży towarów i usług</v>
          </cell>
        </row>
        <row r="99">
          <cell r="B99" t="str">
            <v>Umsatzerlöse - extern (inkl nicht konsolidierte verbundene Untermehmen+ assoziierte)</v>
          </cell>
          <cell r="C99" t="str">
            <v>Sales  - external (incl. Not-consolidated affiliated and associated companies)</v>
          </cell>
          <cell r="D99" t="str">
            <v>Forgalomból származó bevételek - külső (beleértve a nem konszolidált kapcsolt + társult vállalkozásokat)</v>
          </cell>
          <cell r="E99" t="str">
            <v>Przychody ze sprzedaży towarów i usług - zewnętrzne (w tym nieobjęte konsolidacją jednostki powiązane i stowarzyszone)</v>
          </cell>
        </row>
        <row r="100">
          <cell r="B100" t="str">
            <v>Umsatzerlöse - verbundene Unternehmen konsolidiert</v>
          </cell>
          <cell r="C100" t="str">
            <v>Sales - affiliated companies consolidated</v>
          </cell>
          <cell r="D100" t="str">
            <v>Forgalomból származó bevételek –kapcsolt vállalkozások, konszolidált</v>
          </cell>
          <cell r="E100" t="str">
            <v>Przychody ze sprzedaży towarów i usług - jednostki powiązane objęte konsolidacją</v>
          </cell>
        </row>
        <row r="101">
          <cell r="B101" t="str">
            <v>sonstige betriebliche Erträge</v>
          </cell>
          <cell r="C101" t="str">
            <v>Other operating income</v>
          </cell>
          <cell r="D101" t="str">
            <v>egyéb üzemi bevételek</v>
          </cell>
          <cell r="E101" t="str">
            <v>Pozostałe przychody operacyjne</v>
          </cell>
        </row>
        <row r="102">
          <cell r="B102" t="str">
            <v>Währungsgewinne</v>
          </cell>
          <cell r="C102" t="str">
            <v>Exchange gains</v>
          </cell>
          <cell r="D102" t="str">
            <v xml:space="preserve">Deviza(valuta)jövedelmek </v>
          </cell>
          <cell r="E102" t="str">
            <v>Zyski z tytułu różnic kursowych</v>
          </cell>
        </row>
        <row r="103">
          <cell r="B103" t="str">
            <v>Erträge aus Werbeleistungen - extern</v>
          </cell>
          <cell r="C103" t="str">
            <v>Advertising Income - external</v>
          </cell>
          <cell r="D103" t="str">
            <v>Reklám bevétel</v>
          </cell>
          <cell r="E103" t="str">
            <v>Przychody ze sprzedaży usług reklamowych - zewnętrzne</v>
          </cell>
        </row>
        <row r="104">
          <cell r="B104" t="str">
            <v>sonstige betriebliche Erträge - extern</v>
          </cell>
          <cell r="C104" t="str">
            <v>Other operating income - external</v>
          </cell>
          <cell r="D104" t="str">
            <v>Egyéb üzemi bevételek – külső</v>
          </cell>
          <cell r="E104" t="str">
            <v>Pozostałe przychody operacyjne - zewnętrzne</v>
          </cell>
        </row>
        <row r="105">
          <cell r="B105" t="str">
            <v>sonstige betriebliche Erträge - verbundene Unternehmen konsolidiert</v>
          </cell>
          <cell r="C105" t="str">
            <v>Other operating income - affiliated companies - consolidated</v>
          </cell>
          <cell r="D105" t="str">
            <v>Egyéb üzemi bevételek - kapcsolt vállalkozások, konszolidált</v>
          </cell>
          <cell r="E105" t="str">
            <v>Pozostałe przychody operacyjne - jednostki powiązane objęte konsolidacją</v>
          </cell>
        </row>
        <row r="106">
          <cell r="B106" t="str">
            <v>Materialaufwand</v>
          </cell>
          <cell r="C106" t="str">
            <v>Cost of goods</v>
          </cell>
          <cell r="D106" t="str">
            <v>Anyagi ráfordítások</v>
          </cell>
          <cell r="E106" t="str">
            <v>Koszty materiałów</v>
          </cell>
        </row>
        <row r="107">
          <cell r="B107" t="str">
            <v>Materialaufwand - extern</v>
          </cell>
          <cell r="C107" t="str">
            <v>Cost of goods - external (incl. Change in stock)</v>
          </cell>
          <cell r="D107" t="str">
            <v>Anyagi ráfordítások – külső</v>
          </cell>
          <cell r="E107" t="str">
            <v>Koszty materiałów - zewnętrzne</v>
          </cell>
        </row>
        <row r="108">
          <cell r="B108" t="str">
            <v>Materialaufwand - verbundene Unternehmen konsolidiert</v>
          </cell>
          <cell r="C108" t="str">
            <v>Cost of goods - affiliated companies - consolidated (=PURCHASE!!!)</v>
          </cell>
          <cell r="D108" t="str">
            <v>Anyagi ráfordítások - kapcsolt vállalkozások, konszolidált</v>
          </cell>
          <cell r="E108" t="str">
            <v>Koszty materiałów - jednostki powiązane objęte konsolidacją</v>
          </cell>
        </row>
        <row r="109">
          <cell r="B109" t="str">
            <v>Personalaufwand</v>
          </cell>
          <cell r="C109" t="str">
            <v>Personnel expenses</v>
          </cell>
          <cell r="D109" t="str">
            <v>Személyzeti ráfordítások</v>
          </cell>
          <cell r="E109" t="str">
            <v>Koszty pracownicze</v>
          </cell>
        </row>
        <row r="110">
          <cell r="B110" t="str">
            <v>Löhne &amp; Gehälter</v>
          </cell>
          <cell r="C110" t="str">
            <v>Wages &amp; salaries</v>
          </cell>
          <cell r="D110" t="str">
            <v>Bérek &amp; fizetések</v>
          </cell>
          <cell r="E110" t="str">
            <v>Wynagrodzenia</v>
          </cell>
        </row>
        <row r="111">
          <cell r="B111" t="str">
            <v>Sozialabgaben</v>
          </cell>
          <cell r="C111" t="str">
            <v>Social security</v>
          </cell>
          <cell r="D111" t="str">
            <v>Szociális járulékok</v>
          </cell>
          <cell r="E111" t="str">
            <v>Ubezpieczenie społeczne</v>
          </cell>
        </row>
        <row r="112">
          <cell r="B112" t="str">
            <v>Altersversorgung</v>
          </cell>
          <cell r="C112" t="str">
            <v>Pension cost</v>
          </cell>
          <cell r="D112" t="str">
            <v>Nyugdíj járulék</v>
          </cell>
          <cell r="E112" t="str">
            <v>Świadczenia emerytalne</v>
          </cell>
        </row>
        <row r="113">
          <cell r="B113" t="str">
            <v>Abschreibungen auf immaterielle Vermögensgegenstände und Sachanlagen</v>
          </cell>
          <cell r="C113" t="str">
            <v>Depreciation and amortisation of intangible and tangible assets</v>
          </cell>
          <cell r="D113" t="str">
            <v>Immateriális javak és  dologi állóeszközök értékcsökkenése</v>
          </cell>
          <cell r="E113" t="str">
            <v>Amortyzacja wartości niematerialnych i prawnych oraz rzeczowych aktywów trwałych</v>
          </cell>
        </row>
        <row r="114">
          <cell r="B114" t="str">
            <v>sonstige betriebliche Aufwendungen</v>
          </cell>
          <cell r="C114" t="str">
            <v>Other operating expenses</v>
          </cell>
          <cell r="D114" t="str">
            <v>Egyéb üzemi ráfordítások</v>
          </cell>
          <cell r="E114" t="str">
            <v>Pozostałe koszty operacyjne</v>
          </cell>
        </row>
        <row r="115">
          <cell r="B115" t="str">
            <v>Konzessionsabgaben - extern</v>
          </cell>
          <cell r="C115" t="str">
            <v>Consession fees - external</v>
          </cell>
          <cell r="D115" t="str">
            <v>Koncessziós járulékok – külső</v>
          </cell>
          <cell r="E115" t="str">
            <v>Opłaty koncesyjne - zewnętrzne</v>
          </cell>
        </row>
        <row r="116">
          <cell r="B116" t="str">
            <v>Miete und Raumkosten - extern</v>
          </cell>
          <cell r="C116" t="str">
            <v>Rent and additonal property expenses - external</v>
          </cell>
          <cell r="D116" t="str">
            <v>Épületbérleti díjak és terekkel kapcsolatos költségek - külső</v>
          </cell>
          <cell r="E116" t="str">
            <v>Czynsz i dodatkowe koszty związane z nieruchomością - zewnętrzne</v>
          </cell>
        </row>
        <row r="117">
          <cell r="B117" t="str">
            <v>Kosten ausgehende Ware - extern</v>
          </cell>
          <cell r="C117" t="str">
            <v>Cost (Selling expenses) for goods sold - external</v>
          </cell>
          <cell r="D117" t="str">
            <v>Kimenő áruk költségei – külső</v>
          </cell>
          <cell r="E117" t="str">
            <v>Koszty sprzedanych produktów (koszty sprzedaży) - zewnętrzne</v>
          </cell>
        </row>
        <row r="118">
          <cell r="B118" t="str">
            <v>Werbe- und Reisekosten - extern</v>
          </cell>
          <cell r="C118" t="str">
            <v>Marketing and travel cost - external</v>
          </cell>
          <cell r="D118" t="str">
            <v>Hirdetési és utazási költségek – külső</v>
          </cell>
          <cell r="E118" t="str">
            <v>Koszty marketingu i podróży - zewnętrzne</v>
          </cell>
        </row>
        <row r="119">
          <cell r="B119" t="str">
            <v>Währungsverluste</v>
          </cell>
          <cell r="C119" t="str">
            <v>Exchange losses</v>
          </cell>
          <cell r="D119" t="str">
            <v>Deviza(valuta)veszteségek</v>
          </cell>
          <cell r="E119" t="str">
            <v>Straty z tytułu różnic kursowych</v>
          </cell>
        </row>
        <row r="120">
          <cell r="B120" t="str">
            <v>Rechts- und Beratungskosten - extern</v>
          </cell>
          <cell r="C120" t="str">
            <v>Legal and consultancy fees - external</v>
          </cell>
          <cell r="D120" t="str">
            <v>ügyvédi, tanácsadói díjak - külsős</v>
          </cell>
          <cell r="E120" t="str">
            <v>Koszty usług prawnych i konsultingowych - zewnętrzne</v>
          </cell>
        </row>
        <row r="121">
          <cell r="B121" t="str">
            <v>Externe Personalkosten</v>
          </cell>
          <cell r="C121" t="str">
            <v>External personnel cost (hired labour)</v>
          </cell>
          <cell r="D121" t="str">
            <v>külsős személyi ráfordítások (kölcsönzött munkaerő)</v>
          </cell>
          <cell r="E121" t="str">
            <v>Zewnętrzne koszty osobowe</v>
          </cell>
        </row>
        <row r="122">
          <cell r="B122" t="str">
            <v>sonstige betriebliche Aufwendungen - extern</v>
          </cell>
          <cell r="C122" t="str">
            <v>Other operating expenses - external</v>
          </cell>
          <cell r="D122" t="str">
            <v>egyéb üzemi ráfordítások – külső</v>
          </cell>
          <cell r="E122" t="str">
            <v>Pozostałe koszty operacyjne -zewnętrzne</v>
          </cell>
        </row>
        <row r="123">
          <cell r="B123" t="str">
            <v>sonstige betriebliche Aufwendungen - verbundene Unternehmen konsolidiert</v>
          </cell>
          <cell r="C123" t="str">
            <v>Other operating expenses - affiliated companies consolidated</v>
          </cell>
          <cell r="D123" t="str">
            <v>Egyéb üzemi ráfordítások - kapcsolt vállalkozások, konszolidált</v>
          </cell>
          <cell r="E123" t="str">
            <v>Pozostałe koszty operacyjne - jednostki powiązane objęte konsolidacją</v>
          </cell>
        </row>
        <row r="124">
          <cell r="B124" t="str">
            <v>Erträge aus Beteiligungen</v>
          </cell>
          <cell r="C124" t="str">
            <v>Income from investments (only dividends!!!)</v>
          </cell>
          <cell r="D124" t="str">
            <v>Részesedésekkel kapcsolatos jövedelmek</v>
          </cell>
          <cell r="E124" t="str">
            <v>Przychody z inwestycji</v>
          </cell>
        </row>
        <row r="125">
          <cell r="B125" t="str">
            <v>Erträge aus Beteiligungen - verbundene Unternehmen konsolidiert</v>
          </cell>
          <cell r="C125" t="str">
            <v>Income from investments (only dividends) - affiliated companies consolidated</v>
          </cell>
          <cell r="D125" t="str">
            <v>Részesedésekkel kapcsolatos jövedelmek - kapcsolt vállalkozások, konszolidált</v>
          </cell>
          <cell r="E125" t="str">
            <v>Przychody z inwestycji - jednostki powiązane objęte konsolidacją</v>
          </cell>
        </row>
        <row r="126">
          <cell r="B126" t="str">
            <v>Erträge aus Beteiligungen - verbundene Unternehmen nicht konsolidiert</v>
          </cell>
          <cell r="C126" t="str">
            <v>Income from investments (only dividends) - affiliated companies not consolidated</v>
          </cell>
          <cell r="D126" t="str">
            <v>Részesedésekkel kapcsolatos jövedelmek - kapcsolt vállalkozások, nem konszolidált</v>
          </cell>
          <cell r="E126" t="str">
            <v>Przychody z inwestycji - jednostki powiązane nieobjęte konsolidacją</v>
          </cell>
        </row>
        <row r="127">
          <cell r="B127" t="str">
            <v>Erträge aus Beteiligungen - assoziierte Unternehmen</v>
          </cell>
          <cell r="C127" t="str">
            <v>Income from investments (only dividends) - associated companies</v>
          </cell>
          <cell r="D127" t="str">
            <v>Részesedésekkel kapcsolatos jövedelmek - társult vállalkozások</v>
          </cell>
          <cell r="E127" t="str">
            <v>Przychody z inwestycji - jednostki stowarzyszone</v>
          </cell>
        </row>
        <row r="128">
          <cell r="B128" t="str">
            <v>Erträge aus Beteiligungen - sonstige</v>
          </cell>
          <cell r="C128" t="str">
            <v>Income from investments (only dividends) - other related parties</v>
          </cell>
          <cell r="D128" t="str">
            <v>Részesedésekkel kapcsolatos jövedelmek - egyéb</v>
          </cell>
          <cell r="E128" t="str">
            <v>Przychody z inwestycji - pozostałe jednostki</v>
          </cell>
        </row>
        <row r="129">
          <cell r="B129" t="str">
            <v>Erträge aus Wertpapieren und Ausleihungen des Finanzanlagevermögens</v>
          </cell>
          <cell r="C129" t="str">
            <v>Income from other long-term noncurrent securities and long-term loans</v>
          </cell>
          <cell r="D129" t="str">
            <v>Jövedelmek értékpapírokból és a pénzügyi befektetett eszközök kölcsönzéséből</v>
          </cell>
          <cell r="E129" t="str">
            <v>Przychody z pozostałych długoterminowych papierów wartościowych i pożyczek długoterminowych</v>
          </cell>
        </row>
        <row r="130">
          <cell r="B130" t="str">
            <v>Erträge aus Ausleihungen - verbundene Unternehmen konsolidiert</v>
          </cell>
          <cell r="C130" t="str">
            <v>Income from long-term loans - affiliated companies consolidated</v>
          </cell>
          <cell r="D130" t="str">
            <v>Jövedelmek kölcsönzésekből - kapcsolt vállalkozások, konszolidált</v>
          </cell>
          <cell r="E130" t="str">
            <v>Przychody z tytułu pożyczek długoterminowych - jednostki powiązane objęte konsolidacją</v>
          </cell>
        </row>
        <row r="131">
          <cell r="B131" t="str">
            <v>Erträge aus Ausleihungen - verbundene Unternehmen nicht konsolidiert</v>
          </cell>
          <cell r="C131" t="str">
            <v>Income from long-term loans - affiliated companies not consolidated</v>
          </cell>
          <cell r="D131" t="str">
            <v>Jövedelmek kölcsönzésekből - kapcsolt vállalkozások, nem konszolidált</v>
          </cell>
          <cell r="E131" t="str">
            <v>Przychody z tytułu pożyczek długoterminowych - jednostki powiązane nieobjęte konsolidacją</v>
          </cell>
        </row>
        <row r="132">
          <cell r="B132" t="str">
            <v>Erträge aus Ausleihungen - assoziierte Unternehmen</v>
          </cell>
          <cell r="C132" t="str">
            <v>Income from long-term loans - associated companies</v>
          </cell>
          <cell r="D132" t="str">
            <v>Jövedelmek kölcsönzésekből - társult vállalkozások</v>
          </cell>
          <cell r="E132" t="str">
            <v>Przychody z tytułu pożyczek długoterminowych - jednostki stowarzyszone</v>
          </cell>
        </row>
        <row r="133">
          <cell r="B133" t="str">
            <v>Erträge aus Wertpapieren und Ausleihungen - sonstige</v>
          </cell>
          <cell r="C133" t="str">
            <v>Income from securities and long-term loans - other</v>
          </cell>
          <cell r="D133" t="str">
            <v>Jövedelmek értékpapírokból és a pénzügyi befektetett eszközök kölcsönzéséből - egyéb</v>
          </cell>
          <cell r="E133" t="str">
            <v>Przychody z tytułu papierów wartościowych i pożyczek długoterminowych - pozostałe</v>
          </cell>
        </row>
        <row r="134">
          <cell r="B134" t="str">
            <v>Zinsen und ähnliche Erträge</v>
          </cell>
          <cell r="C134" t="str">
            <v>Interest and similar income</v>
          </cell>
          <cell r="D134" t="str">
            <v>Kamatok és ehhez hasonló jövedelmek</v>
          </cell>
          <cell r="E134" t="str">
            <v>Przychody odsetkowe i im podobne</v>
          </cell>
        </row>
        <row r="135">
          <cell r="B135" t="str">
            <v>Zinserträge - verbundene Unternehmen konsolidiert</v>
          </cell>
          <cell r="C135" t="str">
            <v>Interest income - affiliated companies consolidated</v>
          </cell>
          <cell r="D135" t="str">
            <v>Kamatjövedelmek - kapcsolt vállalkozások, konszolidált</v>
          </cell>
          <cell r="E135" t="str">
            <v>Przychody odsetkowe - jednostki powiązane objęte konsolidacją</v>
          </cell>
        </row>
        <row r="136">
          <cell r="B136" t="str">
            <v>Zinserträge - verbundene Unternehmen nicht konsolidiert</v>
          </cell>
          <cell r="C136" t="str">
            <v>Interest income - affiliated companies not consolidated</v>
          </cell>
          <cell r="D136" t="str">
            <v>Kamatjövedelmek - kapcsolt vállalkozások, nem konszolidált</v>
          </cell>
          <cell r="E136" t="str">
            <v>Przychody odsetkowe - jednostki powiązane nieobjęte konsolidacją</v>
          </cell>
        </row>
        <row r="137">
          <cell r="B137" t="str">
            <v>Zinserträge - sonstige</v>
          </cell>
          <cell r="C137" t="str">
            <v>Interest income - other</v>
          </cell>
          <cell r="D137" t="str">
            <v>Kamatjövedelmek – egyéb</v>
          </cell>
          <cell r="E137" t="str">
            <v>Przychody odsetkowe - pozostałe</v>
          </cell>
        </row>
        <row r="138">
          <cell r="B138" t="str">
            <v>Erträge aus Abzinsungen</v>
          </cell>
          <cell r="C138" t="str">
            <v>Income from discounting</v>
          </cell>
          <cell r="D138" t="str">
            <v>Income from discounting</v>
          </cell>
          <cell r="E138" t="str">
            <v>Income from discounting</v>
          </cell>
        </row>
        <row r="139">
          <cell r="B139" t="str">
            <v>Abschreibungen auf Finanzanlagen und auf Wertpapiere des Umlaufvermögens</v>
          </cell>
          <cell r="C139" t="str">
            <v>Write-offs of financial assets and marketable securities</v>
          </cell>
          <cell r="D139" t="str">
            <v xml:space="preserve">Pénzügyi befektetések és a forgótőke értékpapírok értékcsökkenése </v>
          </cell>
          <cell r="E139" t="str">
            <v>Odpisy aktualizujące wartość aktywów finansowych i papierów wartościowych przeznaczonych do obrotu</v>
          </cell>
        </row>
        <row r="140">
          <cell r="B140" t="str">
            <v>Abschreibungen auf Finanzanlagen  - verbundene Unternehmen konsolidiert</v>
          </cell>
          <cell r="C140" t="str">
            <v>Write-offs of financial assets - affiliated companies consolidated</v>
          </cell>
          <cell r="D140" t="str">
            <v>Pénzügyi befektetések értékcsökkenése  - kapcsolt vállalkozások, konszolidált</v>
          </cell>
          <cell r="E140" t="str">
            <v>Odpisy aktualizujące wartość aktywów finansowych - jednostki powiązane objęte konsolidacją</v>
          </cell>
        </row>
        <row r="141">
          <cell r="B141" t="str">
            <v>Abschreibungen auf Finanzanlagen - verbundene Unternehmen nicht konsolidiert</v>
          </cell>
          <cell r="C141" t="str">
            <v>Write-offs of financial assets - affiliated companies not onsolidated</v>
          </cell>
          <cell r="D141" t="str">
            <v>Pénzügyi befektetések értékcsökkenése - kapcsolt vállalkozások, nem konszolidált</v>
          </cell>
          <cell r="E141" t="str">
            <v>Odpisy aktualizujące wartość aktywów finansowych - jednostki powiązane nieobjęte konsolidacją</v>
          </cell>
        </row>
        <row r="142">
          <cell r="B142" t="str">
            <v>Abschreibungen auf Finanzanlagen - assoziierte Unternehmen</v>
          </cell>
          <cell r="C142" t="str">
            <v>Write-offs of financial assets  - associated companies</v>
          </cell>
          <cell r="D142" t="str">
            <v>Pénzügyi befektetések értékcsökkenése - társult vállalkozások</v>
          </cell>
          <cell r="E142" t="str">
            <v>Odpisy aktualizujące wartość aktywów finansowych - jednostki stowarzyszone</v>
          </cell>
        </row>
        <row r="143">
          <cell r="B143" t="str">
            <v>Abschreibungen auf Finanzanlagen und Wertapiere - sonstige</v>
          </cell>
          <cell r="C143" t="str">
            <v>Write-offs of financial assets and securities - other</v>
          </cell>
          <cell r="D143" t="str">
            <v>Pénzügyi befektetések és értékpapírok értékcsökkenése - egyéb</v>
          </cell>
          <cell r="E143" t="str">
            <v>Odpisy aktualizujące wartość aktywów finansowych i papierów wartościowych - pozostałe</v>
          </cell>
        </row>
        <row r="144">
          <cell r="B144" t="str">
            <v>Zinsen und ähnliche Aufwendungen</v>
          </cell>
          <cell r="C144" t="str">
            <v>Interest and similar expense</v>
          </cell>
          <cell r="D144" t="str">
            <v>Kamatok és ehhez hasonló ráfordítások</v>
          </cell>
          <cell r="E144" t="str">
            <v>Koszty odsetkowe i im podobne</v>
          </cell>
        </row>
        <row r="145">
          <cell r="B145" t="str">
            <v>Zinsaufwendungen - verbundene Unternehmen konsolidiert</v>
          </cell>
          <cell r="C145" t="str">
            <v>Interest expense - affiliated companies consolidated</v>
          </cell>
          <cell r="D145" t="str">
            <v>Kamatráfordítások ráfordítások - kapcsolt vállalkozások, konszolidált</v>
          </cell>
          <cell r="E145" t="str">
            <v>Koszty odsetkowe - jednostki powiązane objęte konsolidacją</v>
          </cell>
        </row>
        <row r="146">
          <cell r="B146" t="str">
            <v>Zinsaufwendungen - verbundene Unternehmen nicht konsolidiert</v>
          </cell>
          <cell r="C146" t="str">
            <v>Interest expense - affiliated companies not consolidated</v>
          </cell>
          <cell r="D146" t="str">
            <v>Kamatráfordítások - kapcsolt vállalkozások, nem konszolidált</v>
          </cell>
          <cell r="E146" t="str">
            <v>Koszty odsetkowe - jednostki powiązane nieobjęte konsolidacją</v>
          </cell>
        </row>
        <row r="147">
          <cell r="B147" t="str">
            <v>Zinsaufwendungen - sonstige</v>
          </cell>
          <cell r="C147" t="str">
            <v>Interest expense - other</v>
          </cell>
          <cell r="D147" t="str">
            <v>Kamatráfordítások – egyéb</v>
          </cell>
          <cell r="E147" t="str">
            <v>Koszty odsetkowe - pozostałe</v>
          </cell>
        </row>
        <row r="148">
          <cell r="B148" t="str">
            <v>Aufwendungen aus Abzinsungen</v>
          </cell>
          <cell r="C148" t="str">
            <v>Expense from discounting</v>
          </cell>
          <cell r="D148" t="str">
            <v>Expense from discounting</v>
          </cell>
          <cell r="E148" t="str">
            <v>Expense from discounting</v>
          </cell>
        </row>
        <row r="149">
          <cell r="B149" t="str">
            <v>Ergebnis der gewöhnlichen Geschäftstätigkeit</v>
          </cell>
          <cell r="C149" t="str">
            <v>Profit / loss from ordinary operations</v>
          </cell>
          <cell r="D149" t="str">
            <v xml:space="preserve">A szokásos üzleti tevékenység eredménye </v>
          </cell>
          <cell r="E149" t="str">
            <v>Wynik ze zwykłej działalności gospodarczej</v>
          </cell>
        </row>
        <row r="150">
          <cell r="B150" t="str">
            <v>Außerordentliches Ergebnis</v>
          </cell>
          <cell r="C150" t="str">
            <v>Extraordinary result</v>
          </cell>
          <cell r="D150" t="str">
            <v>Rendkívüli eredmény</v>
          </cell>
          <cell r="E150" t="str">
            <v>Wynik zdarzeń nadzwyczajnych</v>
          </cell>
        </row>
        <row r="151">
          <cell r="B151" t="str">
            <v>außerordentliche Erträge</v>
          </cell>
          <cell r="C151" t="str">
            <v>Extraordinary income</v>
          </cell>
          <cell r="D151" t="str">
            <v>Rendkívüli jövedelmek</v>
          </cell>
          <cell r="E151" t="str">
            <v>Przychody nadzwyczajne</v>
          </cell>
        </row>
        <row r="152">
          <cell r="B152" t="str">
            <v>außerordentliche Aufwendungen</v>
          </cell>
          <cell r="C152" t="str">
            <v>Extraordinary expenses</v>
          </cell>
          <cell r="D152" t="str">
            <v>Rendkívüli ráfordítások</v>
          </cell>
          <cell r="E152" t="str">
            <v>Koszty nadzwyczajne</v>
          </cell>
        </row>
        <row r="153">
          <cell r="B153" t="str">
            <v>Steuern vom Einkommen und Ertrag</v>
          </cell>
          <cell r="C153" t="str">
            <v>Taxes on income</v>
          </cell>
          <cell r="D153" t="str">
            <v>Adók a bevétel és jövedelem után</v>
          </cell>
          <cell r="E153" t="str">
            <v>Podatek dochodowy</v>
          </cell>
        </row>
        <row r="154">
          <cell r="B154" t="str">
            <v>laufende Steuern</v>
          </cell>
          <cell r="C154" t="str">
            <v>current taxes</v>
          </cell>
          <cell r="D154" t="str">
            <v>Aktuális adók</v>
          </cell>
          <cell r="E154" t="str">
            <v>Bieżące podatki</v>
          </cell>
        </row>
        <row r="155">
          <cell r="B155" t="str">
            <v>latente Steuern</v>
          </cell>
          <cell r="C155" t="str">
            <v>deferred taxes</v>
          </cell>
          <cell r="D155" t="str">
            <v>Látens adók</v>
          </cell>
          <cell r="E155" t="str">
            <v>Odroczone podatki</v>
          </cell>
        </row>
        <row r="156">
          <cell r="B156" t="str">
            <v>sonstige Steuern</v>
          </cell>
          <cell r="C156" t="str">
            <v>other taxes</v>
          </cell>
          <cell r="D156" t="str">
            <v>Egyéb adók</v>
          </cell>
          <cell r="E156" t="str">
            <v>Inne podatki</v>
          </cell>
        </row>
        <row r="157">
          <cell r="B157" t="str">
            <v>Jahresüberschuss / -fehlbetrag</v>
          </cell>
          <cell r="C157" t="str">
            <v>Net profit / loss of the year</v>
          </cell>
          <cell r="D157" t="str">
            <v>Éves többlet / hiányösszeg</v>
          </cell>
          <cell r="E157" t="str">
            <v>Wynik netto za rok</v>
          </cell>
        </row>
        <row r="158">
          <cell r="B158" t="str">
            <v>Anteile Fremde am Gewinn</v>
          </cell>
          <cell r="C158" t="str">
            <v>Minority interests on net income of the year</v>
          </cell>
          <cell r="D158" t="str">
            <v>Idegen részesedések a nyereségből</v>
          </cell>
          <cell r="E158" t="str">
            <v>Udział wspólników mniejszościowych w zysku netto za rok</v>
          </cell>
        </row>
        <row r="159">
          <cell r="B159" t="str">
            <v>Gewinn- / Verlustvortrag vor Ausschüttung / Einstellung in die Rücklagen</v>
          </cell>
          <cell r="C159" t="str">
            <v>Retained earnings before dividend payments / transfers to the reserves</v>
          </cell>
          <cell r="D159" t="str">
            <v xml:space="preserve">Nyereség- / Veszteség áthozat osztalékfizetés / céltartalékba helyezés előtt </v>
          </cell>
          <cell r="E159" t="str">
            <v>Niepodzielony zysk przed wypłatą dywidendy/przeniesieniem na kapitał zapasowy</v>
          </cell>
        </row>
        <row r="160">
          <cell r="B160" t="str">
            <v>Ausschüttung</v>
          </cell>
          <cell r="C160" t="str">
            <v>Dividends paid</v>
          </cell>
          <cell r="D160" t="str">
            <v>Osztalékfizetés</v>
          </cell>
          <cell r="E160" t="str">
            <v>Wypłacona dywidenda</v>
          </cell>
        </row>
        <row r="161">
          <cell r="B161" t="str">
            <v>Einstellung in die Rücklagen</v>
          </cell>
          <cell r="C161" t="str">
            <v>Transfers to the reserves</v>
          </cell>
          <cell r="D161" t="str">
            <v>Tartalékba helyezés</v>
          </cell>
          <cell r="E161" t="str">
            <v>Przeniesienie na kapitał zapasowy</v>
          </cell>
        </row>
        <row r="162">
          <cell r="B162" t="str">
            <v>Den Gesellschaftern der Gebr. Heinemann zuzuweisendes Ergebnis der Gebr. Heinemann KG</v>
          </cell>
          <cell r="C162" t="str">
            <v>Result attributable to the partners of Gebr. Heinemann (KG)</v>
          </cell>
          <cell r="D162" t="str">
            <v xml:space="preserve">A Gebr. Heinemann KG – nak a Heinemann Testvérek társasági tagjai számára kijelölt eredménye </v>
          </cell>
          <cell r="E162" t="str">
            <v>Wynik przypadający wspólnikom Gebr. Heinemann (KG)</v>
          </cell>
        </row>
        <row r="163">
          <cell r="B163" t="str">
            <v>Bilanzgewinn</v>
          </cell>
          <cell r="C163" t="str">
            <v>Balance Sheet profit</v>
          </cell>
          <cell r="D163" t="str">
            <v>Mérleg szerinti eredmény</v>
          </cell>
          <cell r="E163" t="str">
            <v>Zysk bilansowy</v>
          </cell>
        </row>
        <row r="164">
          <cell r="B164" t="str">
            <v>Anlagespiegel</v>
          </cell>
          <cell r="C164" t="str">
            <v>Development of fixed assets</v>
          </cell>
          <cell r="D164" t="str">
            <v>Befektetési tükör</v>
          </cell>
          <cell r="E164" t="str">
            <v xml:space="preserve">Zmiana wartości aktywów trwałych </v>
          </cell>
        </row>
        <row r="165">
          <cell r="B165" t="str">
            <v>Immaterielle Vermögensgegenstände</v>
          </cell>
          <cell r="C165" t="str">
            <v>Intangible assets</v>
          </cell>
          <cell r="D165" t="str">
            <v>Immateriális javak</v>
          </cell>
          <cell r="E165" t="str">
            <v>Wartości niematerialne i prawne</v>
          </cell>
        </row>
        <row r="166">
          <cell r="B166" t="str">
            <v>Konzessionen, gewerbliche Schutzrechte und änhliche Rechte und Werte sowie Lizenzen an solchen Rechten und Werten</v>
          </cell>
          <cell r="C166" t="str">
            <v>Concessions, industrial and similar rights and assets, licenses in such rights and assets</v>
          </cell>
          <cell r="D166" t="str">
            <v>Koncessziók ipari és hasonló jogok és értékek, valamint licenszek ilyenfajta jogokra és értékekre</v>
          </cell>
          <cell r="E166" t="str">
            <v>Koncesje, prawa własności przemysłowej ora prawa i aktywa o podobnym charakterze, licencje związane z takimi prawami i aktywami</v>
          </cell>
        </row>
        <row r="167">
          <cell r="B167" t="str">
            <v>Geschäfts- oder Firmenwert</v>
          </cell>
          <cell r="C167" t="str">
            <v>Goodwill</v>
          </cell>
          <cell r="D167" t="str">
            <v>Üzlet – vagy cégérték</v>
          </cell>
          <cell r="E167" t="str">
            <v>Wartość firmy</v>
          </cell>
        </row>
        <row r="168">
          <cell r="B168" t="str">
            <v>geleistete Anzahlungen</v>
          </cell>
          <cell r="C168" t="str">
            <v>Advance payments on intangible assets</v>
          </cell>
          <cell r="D168" t="str">
            <v>Teljesített részletfizetések</v>
          </cell>
          <cell r="E168" t="str">
            <v>Zaliczki na wartości niematerialne i prawne</v>
          </cell>
        </row>
        <row r="169">
          <cell r="B169" t="str">
            <v>Sachanlagen</v>
          </cell>
          <cell r="C169" t="str">
            <v>Tangible assets</v>
          </cell>
          <cell r="D169" t="str">
            <v>Dologi állóeszközök</v>
          </cell>
          <cell r="E169" t="str">
            <v>Rzeczowe aktywa trwałe</v>
          </cell>
        </row>
        <row r="170">
          <cell r="B170" t="str">
            <v>Grundstücke, grundstücksähnliche Rechte und Bauten einschließlich der Bauten auf fremden Grundstücken</v>
          </cell>
          <cell r="C170" t="str">
            <v>Land, land rights and buildings including buildings on third party land</v>
          </cell>
          <cell r="D170" t="str">
            <v>Telkek, telekbirtokhoz hasonló jogok és  épületek, beleértve az idegen telken lévő építményeket is</v>
          </cell>
          <cell r="E170" t="str">
            <v>Grunty i prawa użytkowania gruntów oraz budynki, w tym budynku wzniesione na terenie nieruchomości gruntowej należącej do osoby trzeciej</v>
          </cell>
        </row>
        <row r="171">
          <cell r="B171" t="str">
            <v>technische Anlagen und Maschinen</v>
          </cell>
          <cell r="C171" t="str">
            <v>Technical equipment and machinery</v>
          </cell>
          <cell r="D171" t="str">
            <v>Műszaki berendezések és gépek</v>
          </cell>
          <cell r="E171" t="str">
            <v>Urządzenia techniczne i maszyny</v>
          </cell>
        </row>
        <row r="172">
          <cell r="B172" t="str">
            <v>Andere Anlagen, Betriebs- und Geschäftsausstattung</v>
          </cell>
          <cell r="C172" t="str">
            <v>other equipment, plant and office equipment</v>
          </cell>
          <cell r="D172" t="str">
            <v>Más berendezések, üzemi és üzleti berendezések</v>
          </cell>
          <cell r="E172" t="str">
            <v>Inny sprzęt, urządzenia oraz wyposażenie biurowe</v>
          </cell>
        </row>
        <row r="173">
          <cell r="B173" t="str">
            <v>Geleistete Anzahlungen und Anlagen im Bau</v>
          </cell>
          <cell r="C173" t="str">
            <v>Advance payments and assets under construction</v>
          </cell>
          <cell r="D173" t="str">
            <v xml:space="preserve">Végrehajtott kifizetések és megvalósítás alatti befektetések </v>
          </cell>
          <cell r="E173" t="str">
            <v>Zaliczki i środki trwałe w budowie</v>
          </cell>
        </row>
        <row r="174">
          <cell r="B174" t="str">
            <v>Finanzanlagen</v>
          </cell>
          <cell r="C174" t="str">
            <v>Financial assets</v>
          </cell>
          <cell r="D174" t="str">
            <v>Pénzügyi befektetések</v>
          </cell>
          <cell r="E174" t="str">
            <v>Aktywa finansowe</v>
          </cell>
        </row>
        <row r="175">
          <cell r="B175" t="str">
            <v>Anteile an verbundenen Unternehmen konsolidiert</v>
          </cell>
          <cell r="C175" t="str">
            <v>Shares in affiliated companies - consolidated</v>
          </cell>
          <cell r="D175" t="str">
            <v>Részesedések a kapcsolt vállalkozások számára, konszolidált</v>
          </cell>
          <cell r="E175" t="str">
            <v>Udziały w jednostkach powiązanych - objętych konsolidacją</v>
          </cell>
        </row>
        <row r="176">
          <cell r="B176" t="str">
            <v>Anteile an verbundenen Unternehmen nicht konsolidiert</v>
          </cell>
          <cell r="C176" t="str">
            <v>Shares in affiliated companies - not consolidated</v>
          </cell>
          <cell r="D176" t="str">
            <v>Részesedések a kapcsolt vállalkozások számára, nem konszolidált</v>
          </cell>
          <cell r="E176" t="str">
            <v>Udziały w jednostkach powiązanych - nieobjętych konsolidacją</v>
          </cell>
        </row>
        <row r="177">
          <cell r="B177" t="str">
            <v>Anteile an assoziierten Unternehmen</v>
          </cell>
          <cell r="C177" t="str">
            <v>Shares in associated companies</v>
          </cell>
          <cell r="D177" t="str">
            <v>Részesedések a társult vállalkozások számára,</v>
          </cell>
          <cell r="E177" t="str">
            <v>Udziały w jednostkach stowarzyszonych</v>
          </cell>
        </row>
        <row r="178">
          <cell r="B178" t="str">
            <v>sonstige Beteiligungen</v>
          </cell>
          <cell r="C178" t="str">
            <v>Investments in other related companies</v>
          </cell>
          <cell r="D178" t="str">
            <v>Egyéb Részesedések</v>
          </cell>
          <cell r="E178" t="str">
            <v xml:space="preserve">Inwestycje w pozostałych jednostkach </v>
          </cell>
        </row>
        <row r="179">
          <cell r="B179" t="str">
            <v>Ausleihungen an verbundene Unternehmen konsoldiert</v>
          </cell>
          <cell r="C179" t="str">
            <v>Long-term loans to affiliated companies - consolidated</v>
          </cell>
          <cell r="D179" t="str">
            <v>Kölcsönök a kapcsolt vállalkozások számára, konszolidált</v>
          </cell>
          <cell r="E179" t="str">
            <v>Pożyczki długoterminowe udzielone jednostkom powiązanym - objętym konsolidacją</v>
          </cell>
        </row>
        <row r="180">
          <cell r="B180" t="str">
            <v>Ausleihungen an verbundene Unternehmen nicht konsoldiert</v>
          </cell>
          <cell r="C180" t="str">
            <v>Long-term loans to affiliated companies - not consolidated</v>
          </cell>
          <cell r="D180" t="str">
            <v>Kölcsönök  a kapcsolt vállalkozások számára, nem konszolidált</v>
          </cell>
          <cell r="E180" t="str">
            <v>Pożyczki długoterminowe udzielone jednostkom powiązanym - nieobjętym konsolidacją</v>
          </cell>
        </row>
        <row r="181">
          <cell r="B181" t="str">
            <v>Ausleihungen an assoziierte Unternehmen</v>
          </cell>
          <cell r="C181" t="str">
            <v>Long-term loans to associated companies</v>
          </cell>
          <cell r="D181" t="str">
            <v>Kölcsönök  a társult vállalkozások számára</v>
          </cell>
          <cell r="E181" t="str">
            <v xml:space="preserve">Pożyczki długoterminowe udzielone jednostkom stowarzyszonym </v>
          </cell>
        </row>
        <row r="182">
          <cell r="B182" t="str">
            <v>Ausleihungen an sonstige Beteiligungsgesellschaften</v>
          </cell>
          <cell r="C182" t="str">
            <v>Long-tern loans to other related companies</v>
          </cell>
          <cell r="D182" t="str">
            <v>Kölcsönök  egyéb tőkerészesedéssel rendelkező társaságok számára</v>
          </cell>
          <cell r="E182" t="str">
            <v>Pożyczki długoterminowe udzielone pozostałym jednostkom</v>
          </cell>
        </row>
        <row r="183">
          <cell r="B183" t="str">
            <v>sonstige Ausleihungen</v>
          </cell>
          <cell r="C183" t="str">
            <v>other long-term loans</v>
          </cell>
          <cell r="D183" t="str">
            <v xml:space="preserve">Egyéb kölcsönök </v>
          </cell>
          <cell r="E183" t="str">
            <v>Inne pożyczki długoterminowe</v>
          </cell>
        </row>
        <row r="184">
          <cell r="B184" t="str">
            <v>Wertpapiere des Anlagevermögens</v>
          </cell>
          <cell r="C184" t="str">
            <v>Noncurrent Securites</v>
          </cell>
          <cell r="D184" t="str">
            <v>A befektetett eszközök értékpapírjai</v>
          </cell>
          <cell r="E184" t="str">
            <v>Długoterminowe papiery wartościowe</v>
          </cell>
        </row>
        <row r="185">
          <cell r="B185" t="str">
            <v>Gesamt Anlagevermögen</v>
          </cell>
          <cell r="C185" t="str">
            <v>Total Fixed assets</v>
          </cell>
          <cell r="D185" t="str">
            <v>Összes befektetett eszközök</v>
          </cell>
          <cell r="E185" t="str">
            <v>Aktywa trwałe razem</v>
          </cell>
        </row>
        <row r="187">
          <cell r="B187" t="str">
            <v>Eigenkapitalspiegel</v>
          </cell>
          <cell r="C187" t="str">
            <v>Development of equity</v>
          </cell>
          <cell r="D187" t="str">
            <v>Saját tőke tükör</v>
          </cell>
          <cell r="E187" t="str">
            <v>Zmiany w kapitale własnym</v>
          </cell>
        </row>
        <row r="188">
          <cell r="B188" t="str">
            <v>in T€</v>
          </cell>
          <cell r="C188" t="str">
            <v>in T€</v>
          </cell>
          <cell r="D188" t="str">
            <v>Ezer € - ban</v>
          </cell>
          <cell r="E188" t="str">
            <v>W tysiącach euro</v>
          </cell>
        </row>
        <row r="189">
          <cell r="B189" t="str">
            <v>Kapitalveränderung</v>
          </cell>
          <cell r="C189" t="str">
            <v>Capital changes</v>
          </cell>
          <cell r="D189" t="str">
            <v>Tőkeváltoztatás</v>
          </cell>
          <cell r="E189" t="str">
            <v>Zmiany kapitałowe</v>
          </cell>
        </row>
        <row r="190">
          <cell r="B190" t="str">
            <v>Ausschüttung</v>
          </cell>
          <cell r="C190" t="str">
            <v>Dividends paid</v>
          </cell>
          <cell r="D190" t="str">
            <v>Osztalékfizetés</v>
          </cell>
          <cell r="E190" t="str">
            <v>Wypłacona dywidenda</v>
          </cell>
        </row>
        <row r="191">
          <cell r="B191" t="str">
            <v>übrige Veränderungen</v>
          </cell>
          <cell r="C191" t="str">
            <v>other changes</v>
          </cell>
          <cell r="D191" t="str">
            <v>Egyéb változások</v>
          </cell>
          <cell r="E191" t="str">
            <v>Inne zmiany</v>
          </cell>
        </row>
        <row r="192">
          <cell r="B192" t="str">
            <v>Gewinnvortrag</v>
          </cell>
          <cell r="C192" t="str">
            <v>retained earnings</v>
          </cell>
          <cell r="E192" t="str">
            <v>Niepodzielony zysk</v>
          </cell>
        </row>
        <row r="193">
          <cell r="B193" t="str">
            <v>Jahresüberschuss</v>
          </cell>
          <cell r="C193" t="str">
            <v>Net income / loss of the year</v>
          </cell>
          <cell r="D193" t="str">
            <v>Éves többlet</v>
          </cell>
          <cell r="E193" t="str">
            <v>Wynik netto za rok</v>
          </cell>
        </row>
        <row r="194">
          <cell r="B194" t="str">
            <v>Stand lt. Bilanz</v>
          </cell>
          <cell r="C194" t="str">
            <v>According to balance sheet</v>
          </cell>
          <cell r="D194" t="str">
            <v>Mérleg szerinti állapot</v>
          </cell>
          <cell r="E194" t="str">
            <v>Zgodnie z bilansem</v>
          </cell>
        </row>
        <row r="195">
          <cell r="B195" t="str">
            <v>Differenz muss "NULL" sein!!!!</v>
          </cell>
          <cell r="C195" t="str">
            <v>Difference must be "ZERO"</v>
          </cell>
          <cell r="D195" t="str">
            <v>A különbség legyen "NULLA"!!!!</v>
          </cell>
          <cell r="E195" t="str">
            <v>Różnica musi wynosić "ZERO"</v>
          </cell>
        </row>
        <row r="196">
          <cell r="B196" t="str">
            <v>Ergebnis laut HB I (Jahresabschluss)</v>
          </cell>
          <cell r="C196" t="str">
            <v>Net profit / loss of the year HB I</v>
          </cell>
          <cell r="D196" t="str">
            <v>Eredmény a HB I (éves zárás) szerint</v>
          </cell>
          <cell r="E196" t="str">
            <v>Wynik netto za rok HB I</v>
          </cell>
        </row>
        <row r="197">
          <cell r="B197" t="str">
            <v>Anpassungen zur HB II</v>
          </cell>
          <cell r="C197" t="str">
            <v>Adjustments HB I to HB II</v>
          </cell>
          <cell r="D197" t="str">
            <v>HB I illesztése a HB II – höz</v>
          </cell>
          <cell r="E197" t="str">
            <v>Korekty HB I - HB II</v>
          </cell>
        </row>
        <row r="198">
          <cell r="B198" t="str">
            <v>Ergebnis laut HB II</v>
          </cell>
          <cell r="C198" t="str">
            <v>Net profit / loss of the year HB II</v>
          </cell>
          <cell r="D198" t="str">
            <v>Eredmény a HB II szerint</v>
          </cell>
          <cell r="E198" t="str">
            <v>Wynik netto za rok HB II</v>
          </cell>
        </row>
        <row r="200">
          <cell r="B200" t="str">
            <v>Forderungsspiegel</v>
          </cell>
          <cell r="C200" t="str">
            <v>Maturity of receivables</v>
          </cell>
          <cell r="D200" t="str">
            <v>Követelés tükör</v>
          </cell>
          <cell r="E200" t="str">
            <v>Okres spłaty należności</v>
          </cell>
        </row>
        <row r="201">
          <cell r="B201" t="str">
            <v>Forderungen aus Lieferungen und Leistungen</v>
          </cell>
          <cell r="C201" t="str">
            <v>Trade receivables</v>
          </cell>
          <cell r="D201" t="str">
            <v>Szállításokból és szolgáltatásokból adódó követelések</v>
          </cell>
          <cell r="E201" t="str">
            <v>Należności z tytułu dostaw i usług</v>
          </cell>
        </row>
        <row r="202">
          <cell r="B202" t="str">
            <v>Forderungen gegen verbundene Unternehmen - konsolidiert</v>
          </cell>
          <cell r="C202" t="str">
            <v>Receivables from affiliated companies - consolidated</v>
          </cell>
          <cell r="D202" t="str">
            <v>Követelések kapcsolt vállalkozásokkal szemben – konszolidált</v>
          </cell>
          <cell r="E202" t="str">
            <v>Należności od jednostek powiązanych - objętych konsolidacją</v>
          </cell>
        </row>
        <row r="203">
          <cell r="B203" t="str">
            <v>Forderungen gegen verbundene Unternehmen - nicht konsolidiert</v>
          </cell>
          <cell r="C203" t="str">
            <v>Receivables from affiliated companies - not consolidated</v>
          </cell>
          <cell r="D203" t="str">
            <v>Követelések kapcsolt vállalkozásokkal szemben - nem konszolidált</v>
          </cell>
          <cell r="E203" t="str">
            <v>Należności od jednostek powiązanych - nieobjętych konsolidacją</v>
          </cell>
        </row>
        <row r="204">
          <cell r="B204" t="str">
            <v>Forderungen gegen assoziierte Unternehmen</v>
          </cell>
          <cell r="C204" t="str">
            <v>Receivables from associated companies</v>
          </cell>
          <cell r="D204" t="str">
            <v>Követelések társult vállalkozásokkal szemben</v>
          </cell>
          <cell r="E204" t="str">
            <v>Należności od jednostek stowarzyszonych</v>
          </cell>
        </row>
        <row r="205">
          <cell r="B205" t="str">
            <v>Forderungen gegen sonstige Beteiligungsunternehmen</v>
          </cell>
          <cell r="C205" t="str">
            <v>Receivables from other related companies</v>
          </cell>
          <cell r="D205" t="str">
            <v xml:space="preserve">Követelések egyéb tőkerészesedéssel rendelkező vállalkozásokkal szemben </v>
          </cell>
          <cell r="E205" t="str">
            <v>Należności od pozostałych jednostek</v>
          </cell>
        </row>
        <row r="206">
          <cell r="B206" t="str">
            <v>Steuerforderungen</v>
          </cell>
          <cell r="C206" t="str">
            <v>Tax receivables</v>
          </cell>
          <cell r="D206" t="str">
            <v>Adóval kapcsolatos követelések</v>
          </cell>
          <cell r="E206" t="str">
            <v>Należności z tytułu podatków</v>
          </cell>
        </row>
        <row r="207">
          <cell r="B207" t="str">
            <v>sonstige Vermögenssgegenstände</v>
          </cell>
          <cell r="C207" t="str">
            <v>other assets</v>
          </cell>
          <cell r="D207" t="str">
            <v>Egyéb vagyoni eszközök</v>
          </cell>
          <cell r="E207" t="str">
            <v>Pozostałe aktywa</v>
          </cell>
        </row>
        <row r="209">
          <cell r="B209" t="str">
            <v>Verbindlichkeitenspiegel</v>
          </cell>
          <cell r="C209" t="str">
            <v>Maturity of liabilities</v>
          </cell>
          <cell r="D209" t="str">
            <v>Kötelezettség tükör</v>
          </cell>
          <cell r="E209" t="str">
            <v>Okres wymagalności zobowiązań</v>
          </cell>
        </row>
        <row r="210">
          <cell r="B210" t="str">
            <v>Verbindlichkeiten gegenüber Kreditinstituten</v>
          </cell>
          <cell r="C210" t="str">
            <v>Bank liabilities</v>
          </cell>
          <cell r="D210" t="str">
            <v>Kötelezettségek hitelintézetek felé</v>
          </cell>
          <cell r="E210" t="str">
            <v>Zobowiązania wobec banków</v>
          </cell>
        </row>
        <row r="211">
          <cell r="B211" t="str">
            <v>erhaltene Anzahlungen auf Bestellungen</v>
          </cell>
          <cell r="C211" t="str">
            <v>Payments recieved on account of orders</v>
          </cell>
          <cell r="D211" t="str">
            <v>Kézhez kapott befizetések megrendelésekre</v>
          </cell>
          <cell r="E211" t="str">
            <v>Zaliczki otrzymane na realizację zamówień</v>
          </cell>
        </row>
        <row r="212">
          <cell r="B212" t="str">
            <v>Verbindlichkeiten aus Lieferungen und Leistungen</v>
          </cell>
          <cell r="C212" t="str">
            <v>Trade payables</v>
          </cell>
          <cell r="D212" t="str">
            <v xml:space="preserve">Szállításokból és szolgáltatásokból eredő kötelezettségek </v>
          </cell>
          <cell r="E212" t="str">
            <v>Zobowiązania z tytułu dostaw i usług</v>
          </cell>
        </row>
        <row r="213">
          <cell r="B213" t="str">
            <v>Verbindlichkeiten gegenüber verbundenen Unternehmen - konsolidiert</v>
          </cell>
          <cell r="C213" t="str">
            <v>Payables to affiliated companies - consolidated</v>
          </cell>
          <cell r="D213" t="str">
            <v>Kötelezettségek kapcsolt vállalkozásokkal szemben – konszolidált</v>
          </cell>
          <cell r="E213" t="str">
            <v>Zobowiązania wobec jednostek powiązanych - objętych konsolidacją</v>
          </cell>
        </row>
        <row r="214">
          <cell r="B214" t="str">
            <v>Verbindlichkeiten gegenüber verbundenen Unternehmen - nicht konsolidiert</v>
          </cell>
          <cell r="C214" t="str">
            <v>Payables to affiliated companies - not consolidated</v>
          </cell>
          <cell r="D214" t="str">
            <v>Kötelezettségek kapcsolt vállalkozásokkal szemben - nem konszolidált</v>
          </cell>
          <cell r="E214" t="str">
            <v>Zobowiązania wobec jednostek powiązanych - nieobjętych konsolidacją</v>
          </cell>
        </row>
        <row r="215">
          <cell r="B215" t="str">
            <v>Verbindlichkeiten gegenüber assoziierten Unternehmen</v>
          </cell>
          <cell r="C215" t="str">
            <v>Payables to associated companies</v>
          </cell>
          <cell r="D215" t="str">
            <v>Kötelezettségek társult vállalkozásokkal szemben</v>
          </cell>
          <cell r="E215" t="str">
            <v>Zobowiązania wobec jednostek stowarzyszonych</v>
          </cell>
        </row>
        <row r="216">
          <cell r="B216" t="str">
            <v>Verbindlichkeiten gegenüber sonstigen Beteiligungsunternehmen</v>
          </cell>
          <cell r="C216" t="str">
            <v>Payables to other related parties</v>
          </cell>
          <cell r="D216" t="str">
            <v>Kötelezettségek egyéb részesedéssel rendelkező vállalkozásokkal szemben</v>
          </cell>
          <cell r="E216" t="str">
            <v>Zobowiązania wobec pozostałych jednostek</v>
          </cell>
        </row>
        <row r="217">
          <cell r="B217" t="str">
            <v>Verbindlichkeiten aus Steuern</v>
          </cell>
          <cell r="C217" t="str">
            <v>Tax liabilities</v>
          </cell>
          <cell r="D217" t="str">
            <v>Adókból származó kötelezettségek</v>
          </cell>
          <cell r="E217" t="str">
            <v>Zobowiązania z tytułu podatków</v>
          </cell>
        </row>
        <row r="218">
          <cell r="B218" t="str">
            <v>Verbindlichkeiten im Rahmen der sozialen Sicherheit</v>
          </cell>
          <cell r="C218" t="str">
            <v>Liabilities for social security</v>
          </cell>
          <cell r="D218" t="str">
            <v>Kötelezettségek a szociális biztonság keretében</v>
          </cell>
          <cell r="E218" t="str">
            <v>Zobowiązania z tytułu składek na ubezpieczenie społeczne</v>
          </cell>
        </row>
        <row r="219">
          <cell r="B219" t="str">
            <v>sonstige Verbindlichkeiten</v>
          </cell>
          <cell r="C219" t="str">
            <v>Other liabilities</v>
          </cell>
          <cell r="D219" t="str">
            <v>Egyéb kötelezettségek</v>
          </cell>
          <cell r="E219" t="str">
            <v>Pozostałe zobowiązania</v>
          </cell>
        </row>
        <row r="221">
          <cell r="B221" t="str">
            <v>Bilanzpositionen verbundene Unternehmen - konsolidiert</v>
          </cell>
          <cell r="C221" t="str">
            <v>Balance sheet positions - affiliated companies consolidated</v>
          </cell>
          <cell r="D221" t="str">
            <v>Mérlegpozíciók – kapcsolt vállalkozások, konszolidált</v>
          </cell>
          <cell r="E221" t="str">
            <v>Pozycje bilansu - jednostki powiązane objęte konsolidacją</v>
          </cell>
        </row>
        <row r="222">
          <cell r="B222" t="str">
            <v>Kod</v>
          </cell>
          <cell r="C222" t="str">
            <v>Code</v>
          </cell>
          <cell r="D222" t="str">
            <v>Kód</v>
          </cell>
          <cell r="E222" t="str">
            <v>Kod</v>
          </cell>
        </row>
        <row r="223">
          <cell r="B223" t="str">
            <v>Übertragung in die Bilanz</v>
          </cell>
          <cell r="C223" t="str">
            <v>Transfer into the balance sheet</v>
          </cell>
          <cell r="D223" t="str">
            <v>Átvitel a mérlegbe</v>
          </cell>
          <cell r="E223" t="str">
            <v>Przeniesienie do bilansu</v>
          </cell>
        </row>
        <row r="224">
          <cell r="B224" t="str">
            <v>GuV-Positionen verbundene Unternehmen - konsolidiert</v>
          </cell>
          <cell r="C224" t="str">
            <v>income statement positions - affiliated companies consolidated</v>
          </cell>
          <cell r="D224" t="str">
            <v>Jövedelem bevallás pozíciók - kapcsolt vállalkozások, konszolidált</v>
          </cell>
          <cell r="E224" t="str">
            <v>Pozycje RZiS - jednostki powiązane objęte konsolidacją</v>
          </cell>
        </row>
        <row r="227">
          <cell r="B227" t="str">
            <v>Anhangsangaben die als (statistische) Konten angelegt werden sollen</v>
          </cell>
          <cell r="C227" t="str">
            <v>Notes</v>
          </cell>
          <cell r="D227" t="str">
            <v xml:space="preserve">Függelék adatok, amelyeket (statisztikai) számlákként kell kialakítani </v>
          </cell>
          <cell r="E227" t="str">
            <v>Informacja dodatkowa</v>
          </cell>
        </row>
        <row r="228">
          <cell r="B228" t="str">
            <v>Angaben zu Abgängen immaterielle Vermögensgegenstände und Sachanlagen</v>
          </cell>
          <cell r="C228" t="str">
            <v>Notes to disposals of fixed assets</v>
          </cell>
          <cell r="D228" t="str">
            <v>Immateriális javak és dologi állóeszközök csökkentésével kapcsolatos adatok</v>
          </cell>
          <cell r="E228" t="str">
            <v>Informacja dodatkowa dot. zbycia aktywów trwałych</v>
          </cell>
        </row>
        <row r="229">
          <cell r="B229" t="str">
            <v>Nettoabgang aus dem Anlagevermögen:</v>
          </cell>
          <cell r="C229" t="str">
            <v>Net value of  the disposal of fixed asets</v>
          </cell>
          <cell r="D229" t="str">
            <v>A befektetett vagyon nettó csökkenése:</v>
          </cell>
          <cell r="E229" t="str">
            <v>Wartość netto zbywanych aktywów trwałych</v>
          </cell>
        </row>
        <row r="230">
          <cell r="B230" t="str">
            <v>davon Buchgewinne aus Anlagenabgänge - extern (+)</v>
          </cell>
          <cell r="C230" t="str">
            <v>There of gains of the disposal - external (+)</v>
          </cell>
          <cell r="D230" t="str">
            <v>Ebből a befektetések csökkenéséből származó könyv szerinti nyereség - külső (+)</v>
          </cell>
          <cell r="E230" t="str">
            <v>z czego zysk ze zbycia - jednostki zewnętrzne (+)</v>
          </cell>
        </row>
        <row r="231">
          <cell r="B231" t="str">
            <v>davon Buchgewinne aus Anlagenabgänge - verbundene Unternehmen (+)</v>
          </cell>
          <cell r="C231" t="str">
            <v>There of gains of the disposal - affiliated companies (+)</v>
          </cell>
          <cell r="D231" t="str">
            <v>Ebből a befektetések csökkenéséből származó könyv szerinti nyereség - kapcsolt vállalkozások (+)</v>
          </cell>
          <cell r="E231" t="str">
            <v>z czego zysk ze zbycia - jednostki powiązane (+)</v>
          </cell>
        </row>
        <row r="232">
          <cell r="B232" t="str">
            <v>davon Buchverluste aus Anlagenabgänge - extern (-)</v>
          </cell>
          <cell r="C232" t="str">
            <v>There of loss of the disposal - external (-)</v>
          </cell>
          <cell r="D232" t="str">
            <v>Ebből a befektetések csökkenéséből származó könyv szerinti nyereség -  külső (-)</v>
          </cell>
          <cell r="E232" t="str">
            <v>z czego strata ze zbycia - jednostki zewnętrzne (-)</v>
          </cell>
        </row>
        <row r="233">
          <cell r="B233" t="str">
            <v>davon Buchverluste aus Anlagenabgänge - verbundene Unternehmen (-)</v>
          </cell>
          <cell r="C233" t="str">
            <v>There of loss of the disposal - affiliated companies (-)</v>
          </cell>
          <cell r="D233" t="str">
            <v>Ebből a befektetések csökkenéséből származó könyv szerinti nyereség -  kapcsolt vállalkozások (-)</v>
          </cell>
          <cell r="E233" t="str">
            <v>z czego strata ze zbycia - jednostki powiązane (-)</v>
          </cell>
        </row>
        <row r="234">
          <cell r="B234" t="str">
            <v>davon Einzahlungen aus dem Verkauf - extern (+)</v>
          </cell>
          <cell r="C234" t="str">
            <v>There of proceeds of the disposal (sale) - external (+)</v>
          </cell>
          <cell r="D234" t="str">
            <v>Ebből befizetések az érétkesítésből - külső (+)</v>
          </cell>
          <cell r="E234" t="str">
            <v>z czego przychody ze zbycia (sprzedaży) - jednostki zewnętrzne (+)</v>
          </cell>
        </row>
        <row r="235">
          <cell r="B235" t="str">
            <v>davon Einzahlungen aus dem Verkauf - verbundene Unternehmen (+)</v>
          </cell>
          <cell r="C235" t="str">
            <v>There of proceeds of the disposal (sale) - affiliated companies (+)</v>
          </cell>
          <cell r="D235" t="str">
            <v>Ebből befizetések az érétkesítésből - kapcsolt vállalkozások (+)</v>
          </cell>
          <cell r="E235" t="str">
            <v>z czego przychody ze zbycia (sprzedaży) - jednostki powiązane (+)</v>
          </cell>
        </row>
        <row r="236">
          <cell r="B236" t="str">
            <v xml:space="preserve"> =&gt; ergibt den Nettoabgang:</v>
          </cell>
          <cell r="C236" t="str">
            <v xml:space="preserve"> =&gt; net value of the disposal:</v>
          </cell>
          <cell r="D236" t="str">
            <v xml:space="preserve"> =&gt; Nettó csökkenés összesen:</v>
          </cell>
          <cell r="E236" t="str">
            <v>Wartość netto zbycia</v>
          </cell>
        </row>
        <row r="237">
          <cell r="B237" t="str">
            <v xml:space="preserve"> =&gt; Differenz:</v>
          </cell>
          <cell r="C237" t="str">
            <v xml:space="preserve"> =&gt; Difference:</v>
          </cell>
          <cell r="D237" t="str">
            <v xml:space="preserve"> =&gt; Különbség:</v>
          </cell>
          <cell r="E237" t="str">
            <v>Różnica</v>
          </cell>
        </row>
        <row r="238">
          <cell r="B238" t="str">
            <v>Angaben zu Sicherung von Verbindlichkeiten</v>
          </cell>
          <cell r="C238" t="str">
            <v>Information on securities for liabilities</v>
          </cell>
          <cell r="D238" t="str">
            <v>Kötelezettségek biztosítására vonatkozó adatok</v>
          </cell>
          <cell r="E238" t="str">
            <v>Informacja o zabezpieczeniu zobowiązań</v>
          </cell>
        </row>
        <row r="239">
          <cell r="B239" t="str">
            <v>Verbindlichkeiten gegenüber Kreditinstituten</v>
          </cell>
          <cell r="C239" t="str">
            <v>Bank liabilities</v>
          </cell>
          <cell r="D239" t="str">
            <v xml:space="preserve">Kötelezettségek hitelintézetek felé </v>
          </cell>
          <cell r="E239" t="str">
            <v>Zobowiązania wobec banków</v>
          </cell>
        </row>
        <row r="240">
          <cell r="B240" t="str">
            <v>erhaltene Anzahlungen auf Bestellungen</v>
          </cell>
          <cell r="C240" t="str">
            <v>Payments recieved on account of orders</v>
          </cell>
          <cell r="D240" t="str">
            <v xml:space="preserve">Kézhez kapott befizetések megrendelésekre </v>
          </cell>
          <cell r="E240" t="str">
            <v>Zaliczki otrzymane na realizację zamówień</v>
          </cell>
        </row>
        <row r="241">
          <cell r="B241" t="str">
            <v>Verbindlichkeiten aus Lieferungen und Leistungen</v>
          </cell>
          <cell r="C241" t="str">
            <v>Trade payables</v>
          </cell>
          <cell r="D241" t="str">
            <v xml:space="preserve">Szállításokból és szolgáltatásokból eredő kötelezettségek </v>
          </cell>
          <cell r="E241" t="str">
            <v>Zobowiązania z tytułu dostaw i usług</v>
          </cell>
        </row>
        <row r="242">
          <cell r="B242" t="str">
            <v>Verbindlichkeiten gegenüber verbundenen Unternehmen - nicht konsolidiert</v>
          </cell>
          <cell r="C242" t="str">
            <v>Payables to affiliated companies - not consolidated</v>
          </cell>
          <cell r="D242" t="str">
            <v>Kötelezettségek kapcsolt vállalkozásokkal szemben - konszolidált</v>
          </cell>
          <cell r="E242" t="str">
            <v>Zobowiązania wobec jednostek powiązanych</v>
          </cell>
        </row>
        <row r="243">
          <cell r="B243" t="str">
            <v>Verbindlichkeiten gegenüber assoziierten Unternehmen</v>
          </cell>
          <cell r="C243" t="str">
            <v>Payables to associated companies</v>
          </cell>
          <cell r="D243" t="str">
            <v>Kötelezettségek kapcsolt vállalkozásokkal szemben - nem konszolidált</v>
          </cell>
          <cell r="E243" t="str">
            <v>Zobowiązania wobec jednostek stowarzyszonych</v>
          </cell>
        </row>
        <row r="244">
          <cell r="B244" t="str">
            <v>Verbindlichkeiten gegenüber sonstigen Beteiligungsunternehmen</v>
          </cell>
          <cell r="C244" t="str">
            <v>Payables to other related parties</v>
          </cell>
          <cell r="D244" t="str">
            <v>Kötelezettségek társult vállalkozásokkal szemben</v>
          </cell>
          <cell r="E244" t="str">
            <v>Zobowiązania wobec pozostałych jednostek</v>
          </cell>
        </row>
        <row r="245">
          <cell r="B245" t="str">
            <v>Verbindlichkeiten aus Steuern</v>
          </cell>
          <cell r="C245" t="str">
            <v>Tax liabilities</v>
          </cell>
          <cell r="D245" t="str">
            <v>Kötelezettségek egyéb részesedéssel rendelkező vállalkozásokkal szemben</v>
          </cell>
          <cell r="E245" t="str">
            <v>Zobowiązania z tytułu podatków</v>
          </cell>
        </row>
        <row r="246">
          <cell r="B246" t="str">
            <v>Verbindlichkeiten im Rahmen der sozialen Sicherheit</v>
          </cell>
          <cell r="C246" t="str">
            <v>Liabilities for social security</v>
          </cell>
          <cell r="D246" t="str">
            <v>Adókból származó kötelezettségek</v>
          </cell>
          <cell r="E246" t="str">
            <v>Zobowiązania z tytułu składek na ubezpieczenie społeczne</v>
          </cell>
        </row>
        <row r="247">
          <cell r="B247" t="str">
            <v>sonstige Verbindlichkeiten</v>
          </cell>
          <cell r="C247" t="str">
            <v>Other liabilities</v>
          </cell>
          <cell r="D247" t="str">
            <v>Kötelezettségek a szociális biztonság keretében</v>
          </cell>
          <cell r="E247" t="str">
            <v>Pozostałe zobowiązania</v>
          </cell>
        </row>
        <row r="248">
          <cell r="B248" t="str">
            <v>Externe Umsatzerlöse nach Regionen</v>
          </cell>
          <cell r="C248" t="str">
            <v>External sales split up by regions</v>
          </cell>
          <cell r="D248" t="str">
            <v>Egyéb kötelezettségek</v>
          </cell>
          <cell r="E248" t="str">
            <v>Przychody ze sprzedaży na rzecz jednostek zewnętrznych według regionów</v>
          </cell>
        </row>
        <row r="249">
          <cell r="B249" t="str">
            <v>Abstimmung mit GuV:</v>
          </cell>
          <cell r="C249" t="str">
            <v>Reconciliation with P&amp;L</v>
          </cell>
          <cell r="D249" t="str">
            <v>Nyereség / Veszteség egyeztetés:</v>
          </cell>
          <cell r="E249" t="str">
            <v>Uzgodnienie z RZiS</v>
          </cell>
        </row>
        <row r="250">
          <cell r="B250" t="str">
            <v>Externe Umsatzerlöse nach Tätigkeitsbereichen</v>
          </cell>
          <cell r="C250" t="str">
            <v>External sales split up by activity</v>
          </cell>
          <cell r="D250" t="str">
            <v xml:space="preserve">Külső forgalomból származó bevételek tevékenységi körük szerint </v>
          </cell>
          <cell r="E250" t="str">
            <v>annika</v>
          </cell>
        </row>
        <row r="251">
          <cell r="B251" t="str">
            <v>Großhandel</v>
          </cell>
          <cell r="C251" t="str">
            <v>Whole sale</v>
          </cell>
          <cell r="D251" t="str">
            <v>Nagykereskedelem</v>
          </cell>
          <cell r="E251" t="str">
            <v>Handel hurtowy:</v>
          </cell>
        </row>
        <row r="252">
          <cell r="B252" t="str">
            <v>Einzelhandel</v>
          </cell>
          <cell r="C252" t="str">
            <v>Retail</v>
          </cell>
          <cell r="D252" t="str">
            <v>Kiskereskedelem</v>
          </cell>
          <cell r="E252" t="str">
            <v>Handel detaliczny</v>
          </cell>
        </row>
        <row r="253">
          <cell r="B253" t="str">
            <v>Sonstiges:</v>
          </cell>
          <cell r="C253" t="str">
            <v>Other:</v>
          </cell>
          <cell r="D253" t="str">
            <v>Egyéb:</v>
          </cell>
          <cell r="E253" t="str">
            <v>Inny:</v>
          </cell>
        </row>
        <row r="254">
          <cell r="B254" t="str">
            <v>Durchschnittliche Zahl der im Geschäftsjahr beschäftigte Arbeitnehmer (Köpfe):</v>
          </cell>
          <cell r="C254" t="str">
            <v>Avarage number of employees during the year (heads)</v>
          </cell>
          <cell r="D254" t="str">
            <v>Az adott üzleti évben foglalkoztatott munkavállalók átlagos száma (fő):</v>
          </cell>
          <cell r="E254" t="str">
            <v>Średnie zatrudnienie w ciągu roku (liczba osób)</v>
          </cell>
        </row>
        <row r="255">
          <cell r="B255" t="str">
            <v>Angestellte</v>
          </cell>
          <cell r="C255" t="str">
            <v>Employees</v>
          </cell>
          <cell r="D255" t="str">
            <v>Alkalmazottak</v>
          </cell>
          <cell r="E255" t="str">
            <v>Pracownicy</v>
          </cell>
        </row>
        <row r="256">
          <cell r="B256" t="str">
            <v>Auszubildende</v>
          </cell>
          <cell r="C256" t="str">
            <v>Apprenties</v>
          </cell>
          <cell r="D256" t="str">
            <v xml:space="preserve">Képzés alatti </v>
          </cell>
          <cell r="E256" t="str">
            <v>Praktykanci</v>
          </cell>
        </row>
        <row r="257">
          <cell r="B257" t="str">
            <v>Geschäftsführer</v>
          </cell>
          <cell r="C257" t="str">
            <v>General managers</v>
          </cell>
          <cell r="D257" t="str">
            <v>Ügyvezető</v>
          </cell>
          <cell r="E257" t="str">
            <v>Kierownictwo</v>
          </cell>
        </row>
        <row r="258">
          <cell r="B258" t="str">
            <v>Prüfungshonorar für das Geschäftsjahr</v>
          </cell>
          <cell r="C258" t="str">
            <v>Audit fee for the financial year</v>
          </cell>
          <cell r="D258" t="str">
            <v>Könyvvizsgálat díja …… évre</v>
          </cell>
          <cell r="E258" t="str">
            <v>Wynagrodzenie za audyt za rok obrotowy</v>
          </cell>
        </row>
        <row r="259">
          <cell r="B259" t="str">
            <v>Name der Wirtschaftsprüfungsgesellschaft</v>
          </cell>
          <cell r="C259" t="str">
            <v>Name of the Audit company</v>
          </cell>
          <cell r="D259" t="str">
            <v xml:space="preserve">Könyvvizsgáló cég neve </v>
          </cell>
          <cell r="E259" t="str">
            <v>Nazwa spółki biegłych rewidentów</v>
          </cell>
        </row>
        <row r="260">
          <cell r="B260" t="str">
            <v xml:space="preserve">Haftungsverhältnisse </v>
          </cell>
          <cell r="C260" t="str">
            <v>Contingent liabilities</v>
          </cell>
          <cell r="D260" t="str">
            <v xml:space="preserve">Szavatossági viszonyok (kontingens kötelezettségek) </v>
          </cell>
          <cell r="E260" t="str">
            <v xml:space="preserve">Haftungsverhältnisse </v>
          </cell>
        </row>
        <row r="261">
          <cell r="B261" t="str">
            <v>Wechsel</v>
          </cell>
          <cell r="C261" t="str">
            <v>Notes receivable discounted</v>
          </cell>
          <cell r="D261" t="str">
            <v>Váltók</v>
          </cell>
          <cell r="E261" t="str">
            <v>Wechsel</v>
          </cell>
        </row>
        <row r="262">
          <cell r="B262" t="str">
            <v>Bürgschaften (KEINE Bankgarantien oder Avale)</v>
          </cell>
          <cell r="C262" t="str">
            <v>Guarantees (NO Bankguarantees)</v>
          </cell>
          <cell r="D262" t="str">
            <v>Kezességek</v>
          </cell>
          <cell r="E262" t="str">
            <v>Gwarancje</v>
          </cell>
        </row>
        <row r="263">
          <cell r="B263" t="str">
            <v>Patronatserklärungen</v>
          </cell>
          <cell r="C263" t="str">
            <v>Letter of comfort</v>
          </cell>
          <cell r="D263" t="str">
            <v>Védnökségi nyilatkozatok</v>
          </cell>
          <cell r="E263" t="str">
            <v>List patronacki</v>
          </cell>
        </row>
        <row r="264">
          <cell r="B264" t="str">
            <v>Gewährleistungen</v>
          </cell>
          <cell r="C264" t="str">
            <v>Warrenty commitments</v>
          </cell>
          <cell r="D264" t="str">
            <v>Garanciák</v>
          </cell>
          <cell r="E264" t="str">
            <v>Zobowiązania gwarancyjne</v>
          </cell>
        </row>
        <row r="265">
          <cell r="B265" t="str">
            <v>Haftung aus der Bestellung von Sicherheiten für fremde Verbindlichkeiten</v>
          </cell>
          <cell r="C265" t="str">
            <v>Collateral for third party liabilities</v>
          </cell>
          <cell r="D265" t="str">
            <v xml:space="preserve">Szavatosság a harmadik fél kötelezettségek biztosítékainak megrendelésével kapcsolatban </v>
          </cell>
          <cell r="E265" t="str">
            <v>Zabezpieczenie zobowiązań osób trzecich</v>
          </cell>
        </row>
        <row r="266">
          <cell r="B266" t="str">
            <v>sonstige finanzielle Verpflichtungen</v>
          </cell>
          <cell r="C266" t="str">
            <v>other financial obligations</v>
          </cell>
          <cell r="D266" t="str">
            <v xml:space="preserve">Egyéb pénzügyi kötelezettségek </v>
          </cell>
          <cell r="E266" t="str">
            <v>Inne zobowiązania finansowe</v>
          </cell>
        </row>
        <row r="267">
          <cell r="B267" t="str">
            <v>Leasingverpflichtungen</v>
          </cell>
          <cell r="C267" t="str">
            <v>Leasing obligations</v>
          </cell>
          <cell r="D267" t="str">
            <v xml:space="preserve">Leasing kötelezettségek </v>
          </cell>
          <cell r="E267" t="str">
            <v>Zobowiązania z tytułu leasingu</v>
          </cell>
        </row>
        <row r="268">
          <cell r="B268" t="str">
            <v xml:space="preserve"> - extern</v>
          </cell>
          <cell r="C268" t="str">
            <v xml:space="preserve"> - external</v>
          </cell>
          <cell r="D268" t="str">
            <v xml:space="preserve"> - külső</v>
          </cell>
          <cell r="E268" t="str">
            <v>Jednostki zewnętrzne</v>
          </cell>
        </row>
        <row r="269">
          <cell r="B269" t="str">
            <v xml:space="preserve"> - verbundene Unternehmen konsolidiert</v>
          </cell>
          <cell r="C269" t="str">
            <v xml:space="preserve"> - affiliated companies - consolidated</v>
          </cell>
          <cell r="D269" t="str">
            <v xml:space="preserve"> - kapcsolt vállalkozások konszolidált</v>
          </cell>
          <cell r="E269" t="str">
            <v>Jednostki powiązanie - objęte konsolidacją</v>
          </cell>
        </row>
        <row r="270">
          <cell r="B270" t="str">
            <v xml:space="preserve"> - verbundene Unternehmen nicht konsolidiert</v>
          </cell>
          <cell r="C270" t="str">
            <v xml:space="preserve"> - affiliated companies - not consolidated</v>
          </cell>
          <cell r="D270" t="str">
            <v xml:space="preserve"> - kapcsolt vállalkozások nem konszolidált</v>
          </cell>
          <cell r="E270" t="str">
            <v>Jednostki powiązane - nieobjęte konsolidacją</v>
          </cell>
        </row>
        <row r="271">
          <cell r="B271" t="str">
            <v>Kaufverpflichtungen für Anlagevermögen (Obligo)</v>
          </cell>
          <cell r="C271" t="str">
            <v>Purchase commitments regarding fixed assets</v>
          </cell>
          <cell r="D271" t="str">
            <v>Vásárlási kötelezettségek a befektetett vagyonra (Obligo)</v>
          </cell>
          <cell r="E271" t="str">
            <v>Zobowiązania dot. nabycia aktywów trwałych</v>
          </cell>
        </row>
        <row r="272">
          <cell r="B272" t="str">
            <v xml:space="preserve"> - extern</v>
          </cell>
          <cell r="C272" t="str">
            <v xml:space="preserve"> - external</v>
          </cell>
          <cell r="D272" t="str">
            <v xml:space="preserve"> - külső</v>
          </cell>
          <cell r="E272" t="str">
            <v>Jednostki zewnętrzne</v>
          </cell>
        </row>
        <row r="273">
          <cell r="B273" t="str">
            <v xml:space="preserve"> - verbundene Unternehmen konsolidiert</v>
          </cell>
          <cell r="C273" t="str">
            <v xml:space="preserve"> - affiliated companies - consolidated</v>
          </cell>
          <cell r="D273" t="str">
            <v xml:space="preserve"> - kapcsolt vállalkozások konszolidált</v>
          </cell>
          <cell r="E273" t="str">
            <v>Jednostki powiązanie - objęte konsolidacją</v>
          </cell>
        </row>
        <row r="274">
          <cell r="B274" t="str">
            <v xml:space="preserve"> - verbundene Unternehmen nicht konsolidiert</v>
          </cell>
          <cell r="C274" t="str">
            <v xml:space="preserve"> - affiliated companies - not consolidated</v>
          </cell>
          <cell r="D274" t="str">
            <v xml:space="preserve"> - kapcsolt vállalkozások nem konszolidált</v>
          </cell>
          <cell r="E274" t="str">
            <v>Jednostki powiązane - nieobjęte konsolidacją</v>
          </cell>
        </row>
        <row r="275">
          <cell r="B275" t="str">
            <v xml:space="preserve">Nominalvolumen derivativer Finanzinstrumente </v>
          </cell>
          <cell r="C275" t="str">
            <v>Nominal amount of derivative financial instruments</v>
          </cell>
          <cell r="D275" t="str">
            <v xml:space="preserve">Származékos pénzügyi eszközök névleges volumene </v>
          </cell>
          <cell r="E275" t="str">
            <v>Wartość nominalna pochodnych instrumentów finansowych</v>
          </cell>
        </row>
        <row r="276">
          <cell r="B276" t="str">
            <v>Devisentermingeschäfte</v>
          </cell>
          <cell r="C276" t="str">
            <v>foreign exchange contracts</v>
          </cell>
          <cell r="D276" t="str">
            <v>Határidős devizaügyletek</v>
          </cell>
          <cell r="E276" t="str">
            <v>Kontrakty walutowe</v>
          </cell>
        </row>
        <row r="277">
          <cell r="B277" t="str">
            <v>Zinsswaps</v>
          </cell>
          <cell r="C277" t="str">
            <v>Interest rate swaps</v>
          </cell>
          <cell r="D277" t="str">
            <v>Kamat swap – ok</v>
          </cell>
          <cell r="E277" t="str">
            <v>Swapy procentowe</v>
          </cell>
        </row>
        <row r="278">
          <cell r="B278" t="str">
            <v xml:space="preserve">sonstige: </v>
          </cell>
          <cell r="C278" t="str">
            <v>others:</v>
          </cell>
          <cell r="D278" t="str">
            <v xml:space="preserve">egyéb: </v>
          </cell>
          <cell r="E278" t="str">
            <v>Inne:</v>
          </cell>
        </row>
        <row r="279">
          <cell r="B279" t="str">
            <v>Beizulegender Zeitwert (Marktwert) derivativer Finanzinstrumente</v>
          </cell>
          <cell r="C279" t="str">
            <v>Current market value of derivative financial instruments</v>
          </cell>
          <cell r="D279" t="str">
            <v xml:space="preserve">Származékos pénzügyi eszközök pillanatnyi értéke (piaci érték) </v>
          </cell>
          <cell r="E279" t="str">
            <v>Bieżąca wartość rynkowa pochodnych instrumentów finansowych</v>
          </cell>
        </row>
        <row r="280">
          <cell r="B280" t="str">
            <v>Devisentermingeschäfte</v>
          </cell>
          <cell r="C280" t="str">
            <v>foreign exchange contracts</v>
          </cell>
          <cell r="D280" t="str">
            <v>Határidős devizaügyletek</v>
          </cell>
          <cell r="E280" t="str">
            <v>Kontrakty walutowe</v>
          </cell>
        </row>
        <row r="281">
          <cell r="B281" t="str">
            <v>Zinsswaps</v>
          </cell>
          <cell r="C281" t="str">
            <v>Interest rate swaps</v>
          </cell>
          <cell r="D281" t="str">
            <v>Kamat swap – ok</v>
          </cell>
          <cell r="E281" t="str">
            <v>Swapy procentowe</v>
          </cell>
        </row>
        <row r="282">
          <cell r="B282" t="str">
            <v xml:space="preserve">sonstige: </v>
          </cell>
          <cell r="C282" t="str">
            <v>others:</v>
          </cell>
          <cell r="D282" t="str">
            <v xml:space="preserve">egyéb: </v>
          </cell>
          <cell r="E282" t="str">
            <v>Inne:</v>
          </cell>
        </row>
        <row r="284">
          <cell r="B284" t="str">
            <v>Gezeichnetes Kapital</v>
          </cell>
          <cell r="C284" t="str">
            <v>Subscribed capital</v>
          </cell>
          <cell r="D284" t="str">
            <v xml:space="preserve">Jegyzett tőke </v>
          </cell>
          <cell r="E284" t="str">
            <v xml:space="preserve">Kapitał subskrybowany </v>
          </cell>
        </row>
        <row r="285">
          <cell r="B285" t="str">
            <v>übrige Rücklagen</v>
          </cell>
          <cell r="C285" t="str">
            <v>other reserves</v>
          </cell>
          <cell r="D285" t="str">
            <v xml:space="preserve">Egyéb tartalékok </v>
          </cell>
          <cell r="E285" t="str">
            <v>Pozostałe kapitały rezerwowe</v>
          </cell>
        </row>
        <row r="287">
          <cell r="B287" t="str">
            <v>Bewertungsebene</v>
          </cell>
          <cell r="C287" t="str">
            <v>Valuation Level</v>
          </cell>
          <cell r="D287" t="str">
            <v>Értékelési szint</v>
          </cell>
          <cell r="E287" t="str">
            <v>Poziom wyceny</v>
          </cell>
        </row>
        <row r="289">
          <cell r="B289" t="str">
            <v>Delta</v>
          </cell>
          <cell r="C289" t="str">
            <v>Difference</v>
          </cell>
          <cell r="D289" t="str">
            <v xml:space="preserve">Különbség (Delta) </v>
          </cell>
          <cell r="E289" t="str">
            <v>Różnica</v>
          </cell>
        </row>
        <row r="290">
          <cell r="B290" t="str">
            <v>Bilanz</v>
          </cell>
          <cell r="C290" t="str">
            <v>Balance Sheet</v>
          </cell>
          <cell r="D290" t="str">
            <v xml:space="preserve">Mérleglap </v>
          </cell>
          <cell r="E290" t="str">
            <v>Bilans</v>
          </cell>
        </row>
        <row r="291">
          <cell r="B291" t="str">
            <v>Gezeichnetes Kapital / Komplementär- und Kommanditkapital</v>
          </cell>
          <cell r="C291" t="str">
            <v>Subscribed Capital</v>
          </cell>
          <cell r="D291" t="str">
            <v xml:space="preserve">Jegyzett tőke / Komplementer és betéti tőke </v>
          </cell>
          <cell r="E291" t="str">
            <v>Kapitał subskrybowany</v>
          </cell>
        </row>
        <row r="292">
          <cell r="B292" t="str">
            <v>sonstige Rücklagen</v>
          </cell>
          <cell r="C292" t="str">
            <v>other reserves</v>
          </cell>
          <cell r="D292" t="str">
            <v xml:space="preserve">egyéb tartalékok </v>
          </cell>
          <cell r="E292" t="str">
            <v>Pozostałe kapitały rezerwowe</v>
          </cell>
        </row>
        <row r="293">
          <cell r="B293" t="str">
            <v>Summe Eigenkapital</v>
          </cell>
          <cell r="C293" t="str">
            <v>Sum Equity</v>
          </cell>
          <cell r="D293" t="str">
            <v xml:space="preserve">A saját tőke összege </v>
          </cell>
          <cell r="E293" t="str">
            <v>Suma - kapitał własny</v>
          </cell>
        </row>
        <row r="294">
          <cell r="B294" t="str">
            <v>Eingabefeld</v>
          </cell>
          <cell r="C294" t="str">
            <v>Input Field</v>
          </cell>
          <cell r="D294" t="str">
            <v>Beviteli mező</v>
          </cell>
          <cell r="E294" t="str">
            <v>Pole wejściowe</v>
          </cell>
        </row>
        <row r="295">
          <cell r="B295" t="str">
            <v>Anschaffungskosten</v>
          </cell>
          <cell r="C295" t="str">
            <v>Acquisition Cost</v>
          </cell>
          <cell r="D295" t="str">
            <v>Beszerzési költségek</v>
          </cell>
          <cell r="E295" t="str">
            <v>Koszt nabycia</v>
          </cell>
        </row>
        <row r="296">
          <cell r="B296" t="str">
            <v>kumulierte Abschreibungen</v>
          </cell>
          <cell r="C296" t="str">
            <v>Cumulated Depreciation</v>
          </cell>
          <cell r="D296" t="str">
            <v xml:space="preserve">Kumulált értékcsökkenések </v>
          </cell>
          <cell r="E296" t="str">
            <v>Zakumulowana amortyzacja</v>
          </cell>
        </row>
        <row r="297">
          <cell r="B297" t="str">
            <v>Stand 1.1</v>
          </cell>
          <cell r="C297" t="str">
            <v>1st Jan.</v>
          </cell>
          <cell r="D297" t="str">
            <v>Január 1. – i állapot</v>
          </cell>
          <cell r="E297" t="str">
            <v>1 stycznia</v>
          </cell>
        </row>
        <row r="298">
          <cell r="B298" t="str">
            <v>Stand 31.12</v>
          </cell>
          <cell r="C298" t="str">
            <v>31st Dec.</v>
          </cell>
          <cell r="D298" t="str">
            <v xml:space="preserve">December 31– i állapot </v>
          </cell>
          <cell r="E298" t="str">
            <v>31 grudnia</v>
          </cell>
        </row>
        <row r="299">
          <cell r="B299" t="str">
            <v>Zugänge</v>
          </cell>
          <cell r="C299" t="str">
            <v>Additions</v>
          </cell>
          <cell r="D299" t="str">
            <v xml:space="preserve">Növekmények </v>
          </cell>
          <cell r="E299" t="str">
            <v>Zwiększenia</v>
          </cell>
        </row>
        <row r="300">
          <cell r="B300" t="str">
            <v>Abgänge</v>
          </cell>
          <cell r="C300" t="str">
            <v>Disposals</v>
          </cell>
          <cell r="D300" t="str">
            <v>Fogyatékok</v>
          </cell>
          <cell r="E300" t="str">
            <v>Zmniejszenia (zbycie)</v>
          </cell>
        </row>
        <row r="301">
          <cell r="B301" t="str">
            <v>Umbuchungen</v>
          </cell>
          <cell r="C301" t="str">
            <v>Transfers</v>
          </cell>
          <cell r="D301" t="str">
            <v xml:space="preserve">Átkönyvelések </v>
          </cell>
          <cell r="E301" t="str">
            <v>Przeniesienia</v>
          </cell>
        </row>
        <row r="302">
          <cell r="B302" t="str">
            <v>Zuschreibungen</v>
          </cell>
          <cell r="C302" t="str">
            <v>Write-Ups</v>
          </cell>
          <cell r="D302" t="str">
            <v xml:space="preserve">Felértékelések </v>
          </cell>
          <cell r="E302" t="str">
            <v>Odpisy aktualizujące</v>
          </cell>
        </row>
        <row r="303">
          <cell r="B303" t="str">
            <v>Buchwerte</v>
          </cell>
          <cell r="C303" t="str">
            <v>Book value</v>
          </cell>
          <cell r="D303" t="str">
            <v>Könyv szerinti értékek</v>
          </cell>
          <cell r="E303" t="str">
            <v>Wartość księgowa</v>
          </cell>
        </row>
        <row r="304">
          <cell r="B304" t="str">
            <v>lfd. Jahr</v>
          </cell>
          <cell r="C304" t="str">
            <v>current year</v>
          </cell>
          <cell r="D304" t="str">
            <v>Folyó év</v>
          </cell>
          <cell r="E304" t="str">
            <v>Bieżący rok</v>
          </cell>
        </row>
        <row r="305">
          <cell r="B305" t="str">
            <v>Vorjahr</v>
          </cell>
          <cell r="C305" t="str">
            <v>previous year</v>
          </cell>
          <cell r="D305" t="str">
            <v>Előző év</v>
          </cell>
          <cell r="E305" t="str">
            <v>Poprzedni rok</v>
          </cell>
        </row>
        <row r="306">
          <cell r="B306" t="str">
            <v>Check (Bilanzgewinn GuV = Summe Bilanzgewinn Bilanz)</v>
          </cell>
          <cell r="C306" t="str">
            <v xml:space="preserve">Check (Balance sheet profit Income Statement = Sum Balance sheet profit Balance sheet) </v>
          </cell>
          <cell r="D306" t="str">
            <v>Check (mérleg szerinti nyereség - nyereség / veszteség = mérleg szerinti nyereség összege - mérleg)</v>
          </cell>
          <cell r="E306" t="str">
            <v>Kontrola (zysk bilansowy RZiS = suma zysk bilansowy bilans)</v>
          </cell>
        </row>
        <row r="307">
          <cell r="B307" t="str">
            <v>Check (Bilanzgewinn GuV = Summe Bilanzgewinn "EK_Equity")</v>
          </cell>
          <cell r="C307" t="str">
            <v xml:space="preserve">Check (Balance sheet profit Income Statement = Sum Balance sheet profit "EK_Equity") </v>
          </cell>
          <cell r="D307" t="str">
            <v xml:space="preserve">Check (Balance sheet profit Income Statement = Sum Balance sheet profit "EK_Equity") </v>
          </cell>
          <cell r="E307" t="str">
            <v xml:space="preserve">Check (Balance sheet profit Income Statement = Sum Balance sheet profit "EK_Equity") </v>
          </cell>
        </row>
        <row r="308">
          <cell r="B308" t="str">
            <v>Ausleihungen</v>
          </cell>
          <cell r="C308" t="str">
            <v>Long-term loans</v>
          </cell>
          <cell r="D308" t="str">
            <v xml:space="preserve">Kölcsönök </v>
          </cell>
          <cell r="E308" t="str">
            <v>Pożyczki długoterminowe</v>
          </cell>
        </row>
        <row r="309">
          <cell r="B309" t="str">
            <v>Handelsware</v>
          </cell>
          <cell r="C309" t="str">
            <v>Merchandise</v>
          </cell>
          <cell r="D309" t="str">
            <v>Kereskedelmi áruk</v>
          </cell>
          <cell r="E309" t="str">
            <v>Towary</v>
          </cell>
        </row>
        <row r="310">
          <cell r="B310" t="str">
            <v>Forderungen</v>
          </cell>
          <cell r="C310" t="str">
            <v>Recievables</v>
          </cell>
          <cell r="D310" t="str">
            <v>Követelések</v>
          </cell>
          <cell r="E310" t="str">
            <v>Należności</v>
          </cell>
        </row>
        <row r="311">
          <cell r="B311" t="str">
            <v>Verbindlichkeiten</v>
          </cell>
          <cell r="C311" t="str">
            <v>Liabilities</v>
          </cell>
          <cell r="D311" t="str">
            <v>Kötelezettségek</v>
          </cell>
          <cell r="E311" t="str">
            <v>Zobowiązania</v>
          </cell>
        </row>
        <row r="312">
          <cell r="B312" t="str">
            <v>Umsätze</v>
          </cell>
          <cell r="C312" t="str">
            <v>Sales</v>
          </cell>
          <cell r="D312" t="str">
            <v>Értékesítések</v>
          </cell>
          <cell r="E312" t="str">
            <v>Przychody ze sprzedaży towarów i usług</v>
          </cell>
        </row>
        <row r="313">
          <cell r="B313" t="str">
            <v>sonst. betr. Erträge</v>
          </cell>
          <cell r="C313" t="str">
            <v>other operating income</v>
          </cell>
          <cell r="D313" t="str">
            <v>Egyéb üzemszerű tevékenységből adódó nyereségek</v>
          </cell>
          <cell r="E313" t="str">
            <v>Pozostałe przychody operacyjne</v>
          </cell>
        </row>
        <row r="314">
          <cell r="B314" t="str">
            <v>sonst. betr. Aufwand</v>
          </cell>
          <cell r="C314" t="str">
            <v>other operating expense</v>
          </cell>
          <cell r="D314" t="str">
            <v>Egyéb üzemszerű ráfordítás</v>
          </cell>
          <cell r="E314" t="str">
            <v>Pozostałe koszty operacyjne</v>
          </cell>
        </row>
        <row r="315">
          <cell r="B315" t="str">
            <v>Erträge Ausleihungen</v>
          </cell>
          <cell r="C315" t="str">
            <v>Income long-term loans</v>
          </cell>
          <cell r="D315" t="str">
            <v xml:space="preserve">Hosszú távú kölcsönökből származó hozamok </v>
          </cell>
          <cell r="E315" t="str">
            <v>Przychody z tytułu udzielonych długoterminowych pożyczek</v>
          </cell>
        </row>
        <row r="316">
          <cell r="B316" t="str">
            <v>Zinserträge</v>
          </cell>
          <cell r="C316" t="str">
            <v>Interest income</v>
          </cell>
          <cell r="D316" t="str">
            <v>Kamatjövedelmek</v>
          </cell>
          <cell r="E316" t="str">
            <v>Przychody odsetkowe</v>
          </cell>
        </row>
        <row r="317">
          <cell r="B317" t="str">
            <v>Afa Finanzanlagen</v>
          </cell>
          <cell r="C317" t="str">
            <v>Write-Off financial assets</v>
          </cell>
          <cell r="D317" t="str">
            <v xml:space="preserve">Pénzügyi befektetések leértékelése </v>
          </cell>
          <cell r="E317" t="str">
            <v>Odpis aktualizujący wartość aktywów finansowych</v>
          </cell>
        </row>
        <row r="318">
          <cell r="B318" t="str">
            <v>Zinsaufwand</v>
          </cell>
          <cell r="C318" t="str">
            <v>Interest expense</v>
          </cell>
          <cell r="D318" t="str">
            <v>Kamatköltség</v>
          </cell>
          <cell r="E318" t="str">
            <v>Koszty odsetkowe</v>
          </cell>
        </row>
        <row r="319">
          <cell r="B319" t="str">
            <v>Beteiligungserträge</v>
          </cell>
          <cell r="C319" t="str">
            <v>Income from investements</v>
          </cell>
          <cell r="D319" t="str">
            <v xml:space="preserve">Befektetésekből adódó hozamok </v>
          </cell>
          <cell r="E319" t="str">
            <v>Przychody z inwestycji</v>
          </cell>
        </row>
        <row r="320">
          <cell r="B320" t="str">
            <v>Anhangsangaben</v>
          </cell>
          <cell r="C320" t="str">
            <v>Notes</v>
          </cell>
          <cell r="D320" t="str">
            <v>Csatolt megjegyzések</v>
          </cell>
          <cell r="E320" t="str">
            <v>Informacja dodatkowa</v>
          </cell>
        </row>
        <row r="321">
          <cell r="B321" t="str">
            <v>Deutschland</v>
          </cell>
          <cell r="C321" t="str">
            <v>Germany</v>
          </cell>
          <cell r="D321" t="str">
            <v>Németország</v>
          </cell>
          <cell r="E321" t="str">
            <v>Niemcy</v>
          </cell>
        </row>
        <row r="322">
          <cell r="B322" t="str">
            <v>Rest Europa</v>
          </cell>
          <cell r="C322" t="str">
            <v>Rest of Europe</v>
          </cell>
          <cell r="D322" t="str">
            <v>Európa egyéb részei</v>
          </cell>
          <cell r="E322" t="str">
            <v>Reszta Europy</v>
          </cell>
        </row>
        <row r="323">
          <cell r="B323" t="str">
            <v>Afrika</v>
          </cell>
          <cell r="C323" t="str">
            <v>Africa</v>
          </cell>
          <cell r="D323" t="str">
            <v>Afrika</v>
          </cell>
          <cell r="E323" t="str">
            <v>Afryka</v>
          </cell>
        </row>
        <row r="324">
          <cell r="B324" t="str">
            <v>NAFTA</v>
          </cell>
          <cell r="C324" t="str">
            <v>NAFTA</v>
          </cell>
          <cell r="D324" t="str">
            <v>NAFTA</v>
          </cell>
          <cell r="E324" t="str">
            <v xml:space="preserve">NAFTA </v>
          </cell>
        </row>
        <row r="325">
          <cell r="B325" t="str">
            <v>Asien</v>
          </cell>
          <cell r="C325" t="str">
            <v>Asia</v>
          </cell>
          <cell r="D325" t="str">
            <v>Ázsia</v>
          </cell>
          <cell r="E325" t="str">
            <v>Azja</v>
          </cell>
        </row>
        <row r="326">
          <cell r="B326" t="str">
            <v>Rest der Welt</v>
          </cell>
          <cell r="C326" t="str">
            <v>Rest of the world</v>
          </cell>
          <cell r="D326" t="str">
            <v xml:space="preserve">A világ egyéb részei </v>
          </cell>
          <cell r="E326" t="str">
            <v>Reszta świata</v>
          </cell>
        </row>
        <row r="327">
          <cell r="B327" t="str">
            <v>Ausland</v>
          </cell>
          <cell r="C327" t="str">
            <v>other countries</v>
          </cell>
          <cell r="D327" t="str">
            <v>Egyéb országok</v>
          </cell>
          <cell r="E327" t="str">
            <v>Inne kraje</v>
          </cell>
        </row>
        <row r="328">
          <cell r="B328" t="str">
            <v>Summe</v>
          </cell>
          <cell r="C328" t="str">
            <v>Sum</v>
          </cell>
          <cell r="D328" t="str">
            <v>Összeg</v>
          </cell>
          <cell r="E328" t="str">
            <v>Suma</v>
          </cell>
        </row>
        <row r="329">
          <cell r="B329" t="str">
            <v>Grundpfandrecht</v>
          </cell>
          <cell r="C329" t="str">
            <v>Mortgagas</v>
          </cell>
          <cell r="D329" t="str">
            <v>Jelzálogjog</v>
          </cell>
          <cell r="E329" t="str">
            <v>Hipoteki</v>
          </cell>
        </row>
        <row r="330">
          <cell r="B330" t="str">
            <v>Sicherungsübereignung</v>
          </cell>
          <cell r="C330" t="str">
            <v>Chattel mortgages</v>
          </cell>
          <cell r="D330" t="str">
            <v>Biztosítékok átruházása</v>
          </cell>
          <cell r="E330" t="str">
            <v>Zastawy na nieruchomości</v>
          </cell>
        </row>
        <row r="331">
          <cell r="B331" t="str">
            <v>andere Ertragsteuer</v>
          </cell>
          <cell r="C331" t="str">
            <v>other tax on income</v>
          </cell>
          <cell r="D331" t="str">
            <v>Más nyereségre kivetett adók</v>
          </cell>
          <cell r="E331" t="str">
            <v>Inny podatek dochodowy</v>
          </cell>
        </row>
        <row r="332">
          <cell r="B332" t="str">
            <v>extern</v>
          </cell>
          <cell r="C332" t="str">
            <v>external</v>
          </cell>
          <cell r="D332" t="str">
            <v>Külső</v>
          </cell>
          <cell r="E332" t="str">
            <v>Zewnętrzny</v>
          </cell>
        </row>
        <row r="333">
          <cell r="B333" t="str">
            <v>verb. Unter. konsolidiert</v>
          </cell>
          <cell r="C333" t="str">
            <v>affiliated comp. Consolidated</v>
          </cell>
          <cell r="D333" t="str">
            <v>Kapcsolt vállalkozások konszolidált</v>
          </cell>
          <cell r="E333" t="str">
            <v>Jednostka powiązana - objęta konsolidacją</v>
          </cell>
        </row>
        <row r="334">
          <cell r="B334" t="str">
            <v>verb. Unter. nicht konsolidiert</v>
          </cell>
          <cell r="C334" t="str">
            <v>affiliated comp. not consolidated</v>
          </cell>
          <cell r="D334" t="str">
            <v>Kapcsolt vállalkozások nem konszolidált</v>
          </cell>
          <cell r="E334" t="str">
            <v>Jednostka powiązana - nieobjęta konsolidacją</v>
          </cell>
        </row>
        <row r="335">
          <cell r="B335" t="str">
            <v xml:space="preserve"> &lt; 1 Jahr</v>
          </cell>
          <cell r="C335" t="str">
            <v xml:space="preserve"> &lt; 1 Year</v>
          </cell>
          <cell r="D335" t="str">
            <v xml:space="preserve"> &lt; 1 év</v>
          </cell>
          <cell r="E335" t="str">
            <v>&lt;1 rok</v>
          </cell>
        </row>
        <row r="336">
          <cell r="B336" t="str">
            <v>1 &lt;&gt; 5 Jahren</v>
          </cell>
          <cell r="C336" t="str">
            <v>1 &lt;&gt; 5 Years</v>
          </cell>
          <cell r="D336" t="str">
            <v>1 &lt;&gt; 5 év</v>
          </cell>
          <cell r="E336" t="str">
            <v>1&lt;&gt;5 lat</v>
          </cell>
        </row>
        <row r="337">
          <cell r="B337" t="str">
            <v>&gt; 5 Jahre</v>
          </cell>
          <cell r="C337" t="str">
            <v>&gt; 5 Years</v>
          </cell>
          <cell r="D337" t="str">
            <v>&gt; 5 év</v>
          </cell>
          <cell r="E337" t="str">
            <v>&gt;5 lat</v>
          </cell>
        </row>
        <row r="338">
          <cell r="B338" t="str">
            <v>&gt; 1 Jahr</v>
          </cell>
          <cell r="C338" t="str">
            <v>&gt; 1 Year</v>
          </cell>
          <cell r="D338" t="str">
            <v>&gt; 1 év</v>
          </cell>
          <cell r="E338" t="str">
            <v>&gt;1 rok</v>
          </cell>
        </row>
        <row r="339">
          <cell r="B339" t="str">
            <v>Verbundene Unternehmen - konsolidiert</v>
          </cell>
          <cell r="C339" t="str">
            <v>Affiliated companies - consolidated</v>
          </cell>
          <cell r="D339" t="str">
            <v>Kapcsolt vállalkozások - konszolidált</v>
          </cell>
          <cell r="E339" t="str">
            <v>Jednostki powiązane objęte konsolidacją</v>
          </cell>
        </row>
        <row r="340">
          <cell r="B340" t="str">
            <v>Ertragsteuersatz für die Periode</v>
          </cell>
          <cell r="C340" t="str">
            <v>Tax rate for the period</v>
          </cell>
          <cell r="D340" t="str">
            <v xml:space="preserve">Jövedelmi adók az időszakra </v>
          </cell>
          <cell r="E340" t="str">
            <v>Stawka podatku za okres</v>
          </cell>
        </row>
        <row r="341">
          <cell r="B341" t="str">
            <v>Körperschaftsteuer</v>
          </cell>
          <cell r="C341" t="str">
            <v>Corporate Tax</v>
          </cell>
          <cell r="D341" t="str">
            <v>Társasági adó</v>
          </cell>
          <cell r="E341" t="str">
            <v>Podatek dochodowy od osób prawnych</v>
          </cell>
        </row>
        <row r="342">
          <cell r="B342" t="str">
            <v>Gewerbesteuer</v>
          </cell>
          <cell r="C342" t="str">
            <v>Trade tax</v>
          </cell>
          <cell r="D342" t="str">
            <v>Iparűzési adó</v>
          </cell>
          <cell r="E342" t="str">
            <v>Podatek obrotowy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4"/>
      <sheetName val="dec"/>
      <sheetName val="Sheet1"/>
    </sheetNames>
    <sheetDataSet>
      <sheetData sheetId="0" refreshError="1"/>
      <sheetData sheetId="1" refreshError="1"/>
      <sheetData sheetId="2" refreshError="1">
        <row r="1">
          <cell r="A1" t="str">
            <v>SIMBOL</v>
          </cell>
          <cell r="B1" t="str">
            <v>FEL</v>
          </cell>
          <cell r="C1" t="str">
            <v>DENUMIRE</v>
          </cell>
        </row>
        <row r="2">
          <cell r="A2" t="str">
            <v>1011.</v>
          </cell>
          <cell r="B2" t="str">
            <v>P</v>
          </cell>
          <cell r="C2" t="str">
            <v>Capital subscris nevarsat</v>
          </cell>
        </row>
        <row r="3">
          <cell r="A3" t="str">
            <v>1012.</v>
          </cell>
          <cell r="B3" t="str">
            <v>P</v>
          </cell>
          <cell r="C3" t="str">
            <v>Capital subscris varsat</v>
          </cell>
        </row>
        <row r="4">
          <cell r="A4" t="str">
            <v>1041.</v>
          </cell>
          <cell r="B4" t="str">
            <v>P</v>
          </cell>
          <cell r="C4" t="str">
            <v>Prime de emisiune sau aport</v>
          </cell>
        </row>
        <row r="5">
          <cell r="A5" t="str">
            <v>105 .05</v>
          </cell>
          <cell r="B5" t="str">
            <v>P</v>
          </cell>
          <cell r="C5" t="str">
            <v>Dif.din reeval.imob.corp.in curs</v>
          </cell>
        </row>
        <row r="6">
          <cell r="A6" t="str">
            <v>1051.</v>
          </cell>
          <cell r="B6" t="str">
            <v>P</v>
          </cell>
          <cell r="C6" t="str">
            <v>Diferente din reevaluare</v>
          </cell>
        </row>
        <row r="7">
          <cell r="A7" t="str">
            <v>1058.01</v>
          </cell>
          <cell r="B7" t="str">
            <v>P</v>
          </cell>
          <cell r="C7" t="str">
            <v>Dif.din reeval.terenurilor</v>
          </cell>
        </row>
        <row r="8">
          <cell r="A8" t="str">
            <v>1058.02</v>
          </cell>
          <cell r="B8" t="str">
            <v>P</v>
          </cell>
          <cell r="C8" t="str">
            <v>Dif.din reeval.constructii</v>
          </cell>
        </row>
        <row r="9">
          <cell r="A9" t="str">
            <v>1058.03</v>
          </cell>
          <cell r="B9" t="str">
            <v>P</v>
          </cell>
          <cell r="C9" t="str">
            <v>Dif.din reeval.echip.tehnologic</v>
          </cell>
        </row>
        <row r="10">
          <cell r="A10" t="str">
            <v>1058.04</v>
          </cell>
          <cell r="B10" t="str">
            <v>P</v>
          </cell>
          <cell r="C10" t="str">
            <v>Dif.din reeval.ap.masura,control</v>
          </cell>
        </row>
        <row r="11">
          <cell r="A11" t="str">
            <v>1058.05</v>
          </cell>
          <cell r="B11" t="str">
            <v>P</v>
          </cell>
          <cell r="C11" t="str">
            <v>Dif.din reeval.mijl.de transport</v>
          </cell>
        </row>
        <row r="12">
          <cell r="A12" t="str">
            <v>1068.1</v>
          </cell>
          <cell r="B12" t="str">
            <v>P</v>
          </cell>
          <cell r="C12" t="str">
            <v>Rezerve din reducere impozit</v>
          </cell>
        </row>
        <row r="13">
          <cell r="A13" t="str">
            <v>1068.2</v>
          </cell>
          <cell r="B13" t="str">
            <v>P</v>
          </cell>
          <cell r="C13" t="str">
            <v>Alte rezerve</v>
          </cell>
        </row>
        <row r="14">
          <cell r="A14" t="str">
            <v>1081.</v>
          </cell>
          <cell r="B14" t="str">
            <v>P</v>
          </cell>
          <cell r="C14" t="str">
            <v>Contul intreprinz. individual</v>
          </cell>
        </row>
        <row r="15">
          <cell r="A15" t="str">
            <v>1111.</v>
          </cell>
          <cell r="B15" t="str">
            <v>P</v>
          </cell>
          <cell r="C15" t="str">
            <v>Fond dezvoltare din amortizare</v>
          </cell>
        </row>
        <row r="16">
          <cell r="A16" t="str">
            <v>1112.</v>
          </cell>
          <cell r="B16" t="str">
            <v>P</v>
          </cell>
          <cell r="C16" t="str">
            <v>Fond dezvoltare din profit</v>
          </cell>
        </row>
        <row r="17">
          <cell r="A17" t="str">
            <v>1171.</v>
          </cell>
          <cell r="B17" t="str">
            <v>B</v>
          </cell>
          <cell r="C17" t="str">
            <v>Rezultatul reportat</v>
          </cell>
        </row>
        <row r="18">
          <cell r="A18" t="str">
            <v>1171.2</v>
          </cell>
          <cell r="B18" t="str">
            <v>B</v>
          </cell>
          <cell r="C18" t="str">
            <v>Rezultatul reportat-2002</v>
          </cell>
        </row>
        <row r="19">
          <cell r="A19" t="str">
            <v>1172.</v>
          </cell>
          <cell r="B19" t="str">
            <v>B</v>
          </cell>
          <cell r="C19" t="str">
            <v>Rezultat reportat IAS</v>
          </cell>
        </row>
        <row r="20">
          <cell r="A20" t="str">
            <v>1181.</v>
          </cell>
          <cell r="B20" t="str">
            <v>P</v>
          </cell>
          <cell r="C20" t="str">
            <v>Alte fonduri</v>
          </cell>
        </row>
        <row r="21">
          <cell r="A21" t="str">
            <v>1191.</v>
          </cell>
          <cell r="B21" t="str">
            <v>A</v>
          </cell>
          <cell r="C21" t="str">
            <v>Repartiz. la fondul de dezvoltare</v>
          </cell>
        </row>
        <row r="22">
          <cell r="A22" t="str">
            <v>1211.</v>
          </cell>
          <cell r="B22" t="str">
            <v>B</v>
          </cell>
          <cell r="C22" t="str">
            <v>Profit si pierdere</v>
          </cell>
        </row>
        <row r="23">
          <cell r="A23" t="str">
            <v>1211.1</v>
          </cell>
          <cell r="B23" t="str">
            <v>B</v>
          </cell>
          <cell r="C23" t="str">
            <v>Profit si pierdere exploatare</v>
          </cell>
        </row>
        <row r="24">
          <cell r="A24" t="str">
            <v>1211.2</v>
          </cell>
          <cell r="B24" t="str">
            <v>B</v>
          </cell>
          <cell r="C24" t="str">
            <v>Profit si pierdere financiar</v>
          </cell>
        </row>
        <row r="25">
          <cell r="A25" t="str">
            <v>1211.3</v>
          </cell>
          <cell r="B25" t="str">
            <v>B</v>
          </cell>
          <cell r="C25" t="str">
            <v>Profit si pierdere extraordinar</v>
          </cell>
        </row>
        <row r="26">
          <cell r="A26" t="str">
            <v>1211.4</v>
          </cell>
          <cell r="B26" t="str">
            <v>B</v>
          </cell>
          <cell r="C26" t="str">
            <v>Profit si pierdere din impozit pe p</v>
          </cell>
        </row>
        <row r="27">
          <cell r="A27" t="str">
            <v>1291.</v>
          </cell>
          <cell r="B27" t="str">
            <v>A</v>
          </cell>
          <cell r="C27" t="str">
            <v>Repartizarea profitului</v>
          </cell>
        </row>
        <row r="28">
          <cell r="A28" t="str">
            <v>1311.</v>
          </cell>
          <cell r="B28" t="str">
            <v>P</v>
          </cell>
          <cell r="C28" t="str">
            <v>Subventii pentru investitii</v>
          </cell>
        </row>
        <row r="29">
          <cell r="A29" t="str">
            <v>1621.</v>
          </cell>
          <cell r="B29" t="str">
            <v>P</v>
          </cell>
          <cell r="C29" t="str">
            <v>Credite bancare pe termen lung</v>
          </cell>
        </row>
        <row r="30">
          <cell r="A30" t="str">
            <v>1622.</v>
          </cell>
          <cell r="B30" t="str">
            <v>P</v>
          </cell>
          <cell r="C30" t="str">
            <v>Credite bancare pe termen lung.</v>
          </cell>
        </row>
        <row r="31">
          <cell r="A31" t="str">
            <v>1671.</v>
          </cell>
          <cell r="B31" t="str">
            <v>P</v>
          </cell>
          <cell r="C31" t="str">
            <v>Alte imprumut.si datorii in lei</v>
          </cell>
        </row>
        <row r="32">
          <cell r="A32" t="str">
            <v>1672.</v>
          </cell>
          <cell r="B32" t="str">
            <v>P</v>
          </cell>
          <cell r="C32" t="str">
            <v>Alte impr. si datorii in valuta</v>
          </cell>
        </row>
        <row r="33">
          <cell r="A33" t="str">
            <v>1682.</v>
          </cell>
          <cell r="B33" t="str">
            <v>P</v>
          </cell>
          <cell r="C33" t="str">
            <v>Dobanzi credite termen lung</v>
          </cell>
        </row>
        <row r="34">
          <cell r="A34" t="str">
            <v>2011.</v>
          </cell>
          <cell r="B34" t="str">
            <v>A</v>
          </cell>
          <cell r="C34" t="str">
            <v>Cheltuieli de constituire</v>
          </cell>
        </row>
        <row r="35">
          <cell r="A35" t="str">
            <v>2051.</v>
          </cell>
          <cell r="B35" t="str">
            <v>A</v>
          </cell>
          <cell r="C35" t="str">
            <v>Concesiuni, brevete si alte similar</v>
          </cell>
        </row>
        <row r="36">
          <cell r="A36" t="str">
            <v>208 .</v>
          </cell>
          <cell r="B36" t="str">
            <v>A</v>
          </cell>
          <cell r="C36" t="str">
            <v>Alte imobilizari necorporale</v>
          </cell>
        </row>
        <row r="37">
          <cell r="A37" t="str">
            <v>2110.</v>
          </cell>
          <cell r="B37" t="str">
            <v>A</v>
          </cell>
          <cell r="C37" t="str">
            <v>Evaluare terenuri</v>
          </cell>
        </row>
        <row r="38">
          <cell r="A38" t="str">
            <v>2111.</v>
          </cell>
          <cell r="B38" t="str">
            <v>A</v>
          </cell>
          <cell r="C38" t="str">
            <v>Terenuri</v>
          </cell>
        </row>
        <row r="39">
          <cell r="A39" t="str">
            <v>2111.1</v>
          </cell>
          <cell r="B39" t="str">
            <v>A</v>
          </cell>
          <cell r="C39" t="str">
            <v>Dif.din reeval.terenurilor</v>
          </cell>
        </row>
        <row r="40">
          <cell r="A40" t="str">
            <v>2121.</v>
          </cell>
          <cell r="B40" t="str">
            <v>A</v>
          </cell>
          <cell r="C40" t="str">
            <v>Constructii</v>
          </cell>
        </row>
        <row r="41">
          <cell r="A41" t="str">
            <v>2121.2</v>
          </cell>
          <cell r="B41" t="str">
            <v>A</v>
          </cell>
          <cell r="C41" t="str">
            <v>Difer.din reev.contructii</v>
          </cell>
        </row>
        <row r="42">
          <cell r="A42" t="str">
            <v>2122.</v>
          </cell>
          <cell r="B42" t="str">
            <v>A</v>
          </cell>
          <cell r="C42" t="str">
            <v>Constructii-obiec.inventar</v>
          </cell>
        </row>
        <row r="43">
          <cell r="A43" t="str">
            <v>2131.1</v>
          </cell>
          <cell r="B43" t="str">
            <v>A</v>
          </cell>
          <cell r="C43" t="str">
            <v>Echipamente tehnologice</v>
          </cell>
        </row>
        <row r="44">
          <cell r="A44" t="str">
            <v>2131.2</v>
          </cell>
          <cell r="B44" t="str">
            <v>A</v>
          </cell>
          <cell r="C44" t="str">
            <v>Echip.tehnol.-ob.inventar</v>
          </cell>
        </row>
        <row r="45">
          <cell r="A45" t="str">
            <v>2132.1</v>
          </cell>
          <cell r="B45" t="str">
            <v>A</v>
          </cell>
          <cell r="C45" t="str">
            <v>Apar.inst.masurare,control,reglare</v>
          </cell>
        </row>
        <row r="46">
          <cell r="A46" t="str">
            <v>2132.2</v>
          </cell>
          <cell r="B46" t="str">
            <v>A</v>
          </cell>
          <cell r="C46" t="str">
            <v>Ap.inst.mas.con.-ob.inventar</v>
          </cell>
        </row>
        <row r="47">
          <cell r="A47" t="str">
            <v>2133.1</v>
          </cell>
          <cell r="B47" t="str">
            <v>A</v>
          </cell>
          <cell r="C47" t="str">
            <v>Mijloace de transport</v>
          </cell>
        </row>
        <row r="48">
          <cell r="A48" t="str">
            <v>2133.2</v>
          </cell>
          <cell r="B48" t="str">
            <v>A</v>
          </cell>
          <cell r="C48" t="str">
            <v>Mijl.transport-ob.inventar</v>
          </cell>
        </row>
        <row r="49">
          <cell r="A49" t="str">
            <v>2134.2</v>
          </cell>
          <cell r="B49" t="str">
            <v>A</v>
          </cell>
          <cell r="C49" t="str">
            <v>Animale si plantatii-ob.inventar</v>
          </cell>
        </row>
        <row r="50">
          <cell r="A50" t="str">
            <v>2141.</v>
          </cell>
          <cell r="B50" t="str">
            <v>A</v>
          </cell>
          <cell r="C50" t="str">
            <v>Mobilier,ap.birotica,echip.protecti</v>
          </cell>
        </row>
        <row r="51">
          <cell r="A51" t="str">
            <v>2142.</v>
          </cell>
          <cell r="B51" t="str">
            <v>A</v>
          </cell>
          <cell r="C51" t="str">
            <v>Mobilier,ap.birotica-ob.inventar</v>
          </cell>
        </row>
        <row r="52">
          <cell r="A52" t="str">
            <v>2311.</v>
          </cell>
          <cell r="B52" t="str">
            <v>A</v>
          </cell>
          <cell r="C52" t="str">
            <v>Imobilizari corporale in curs</v>
          </cell>
        </row>
        <row r="53">
          <cell r="A53" t="str">
            <v>2312.</v>
          </cell>
          <cell r="B53" t="str">
            <v>A</v>
          </cell>
          <cell r="C53" t="str">
            <v>Dif.din reeval.imobil.corp.in curs</v>
          </cell>
        </row>
        <row r="54">
          <cell r="A54" t="str">
            <v>2678.</v>
          </cell>
          <cell r="B54" t="str">
            <v>A</v>
          </cell>
          <cell r="C54" t="str">
            <v>Alte creante imobilizate</v>
          </cell>
        </row>
        <row r="55">
          <cell r="A55" t="str">
            <v>2801.</v>
          </cell>
          <cell r="B55" t="str">
            <v>P</v>
          </cell>
          <cell r="C55" t="str">
            <v>Amortizarea chelt.de constituire</v>
          </cell>
        </row>
        <row r="56">
          <cell r="A56" t="str">
            <v>2808.</v>
          </cell>
          <cell r="B56" t="str">
            <v>P</v>
          </cell>
          <cell r="C56" t="str">
            <v>Amortizarea altor imobilizari necor</v>
          </cell>
        </row>
        <row r="57">
          <cell r="A57" t="str">
            <v>2812.</v>
          </cell>
          <cell r="B57" t="str">
            <v>P</v>
          </cell>
          <cell r="C57" t="str">
            <v>Amortizarea echip. tehnologic</v>
          </cell>
        </row>
        <row r="58">
          <cell r="A58" t="str">
            <v>2812.1</v>
          </cell>
          <cell r="B58" t="str">
            <v>P</v>
          </cell>
          <cell r="C58" t="str">
            <v>Amortizarea constructiilor</v>
          </cell>
        </row>
        <row r="59">
          <cell r="A59" t="str">
            <v>2812.2</v>
          </cell>
          <cell r="B59" t="str">
            <v>P</v>
          </cell>
          <cell r="C59" t="str">
            <v>Amort.constr.-ob.inventar</v>
          </cell>
        </row>
        <row r="60">
          <cell r="A60" t="str">
            <v>2813.1</v>
          </cell>
          <cell r="B60" t="str">
            <v>P</v>
          </cell>
          <cell r="C60" t="str">
            <v>Amort.echip.tehnologice</v>
          </cell>
        </row>
        <row r="61">
          <cell r="A61" t="str">
            <v>2813.2</v>
          </cell>
          <cell r="B61" t="str">
            <v>P</v>
          </cell>
          <cell r="C61" t="str">
            <v>Amort.echip.tehn.-ob.inventar</v>
          </cell>
        </row>
        <row r="62">
          <cell r="A62" t="str">
            <v>2813.3</v>
          </cell>
          <cell r="B62" t="str">
            <v>P</v>
          </cell>
          <cell r="C62" t="str">
            <v>Amort.apar.instal.masurare control</v>
          </cell>
        </row>
        <row r="63">
          <cell r="A63" t="str">
            <v>2813.4</v>
          </cell>
          <cell r="B63" t="str">
            <v>P</v>
          </cell>
          <cell r="C63" t="str">
            <v>Amort.ap.inst.masura-ob.inventar</v>
          </cell>
        </row>
        <row r="64">
          <cell r="A64" t="str">
            <v>2813.5</v>
          </cell>
          <cell r="B64" t="str">
            <v>P</v>
          </cell>
          <cell r="C64" t="str">
            <v>Amort.mij.de transport</v>
          </cell>
        </row>
        <row r="65">
          <cell r="A65" t="str">
            <v>2813.6</v>
          </cell>
          <cell r="B65" t="str">
            <v>P</v>
          </cell>
          <cell r="C65" t="str">
            <v>Amort.mij.de trans.-ob inventar</v>
          </cell>
        </row>
        <row r="66">
          <cell r="A66" t="str">
            <v>2813.7</v>
          </cell>
          <cell r="B66" t="str">
            <v>P</v>
          </cell>
          <cell r="C66" t="str">
            <v>Amort.animal.si plant.-ob.inventar</v>
          </cell>
        </row>
        <row r="67">
          <cell r="A67" t="str">
            <v>2814.1</v>
          </cell>
          <cell r="B67" t="str">
            <v>P</v>
          </cell>
          <cell r="C67" t="str">
            <v>Amort.mobilier,aparat.birotica</v>
          </cell>
        </row>
        <row r="68">
          <cell r="A68" t="str">
            <v>2814.2</v>
          </cell>
          <cell r="B68" t="str">
            <v>P</v>
          </cell>
          <cell r="C68" t="str">
            <v>Amort.mobilier,ap.birot.-ob.inventa</v>
          </cell>
        </row>
        <row r="69">
          <cell r="A69" t="str">
            <v>3011.</v>
          </cell>
          <cell r="B69" t="str">
            <v>A</v>
          </cell>
          <cell r="C69" t="str">
            <v>Materii prime-masa lemnoasa</v>
          </cell>
        </row>
        <row r="70">
          <cell r="A70" t="str">
            <v>3012.</v>
          </cell>
          <cell r="B70" t="str">
            <v>A</v>
          </cell>
          <cell r="C70" t="str">
            <v>Materie prima - busteni</v>
          </cell>
        </row>
        <row r="71">
          <cell r="A71" t="str">
            <v>3012.1</v>
          </cell>
          <cell r="B71" t="str">
            <v>A</v>
          </cell>
          <cell r="C71" t="str">
            <v>Materia prima bust.-Gara Moldovita</v>
          </cell>
        </row>
        <row r="72">
          <cell r="A72" t="str">
            <v>3021.</v>
          </cell>
          <cell r="B72" t="str">
            <v>A</v>
          </cell>
          <cell r="C72" t="str">
            <v>Materiale auxiliare</v>
          </cell>
        </row>
        <row r="73">
          <cell r="A73" t="str">
            <v>3022.</v>
          </cell>
          <cell r="B73" t="str">
            <v>A</v>
          </cell>
          <cell r="C73" t="str">
            <v>Combustibili</v>
          </cell>
        </row>
        <row r="74">
          <cell r="A74" t="str">
            <v>3023.</v>
          </cell>
          <cell r="B74" t="str">
            <v>A</v>
          </cell>
          <cell r="C74" t="str">
            <v>Materiale pentru ambalat</v>
          </cell>
        </row>
        <row r="75">
          <cell r="A75" t="str">
            <v>3024.</v>
          </cell>
          <cell r="B75" t="str">
            <v>A</v>
          </cell>
          <cell r="C75" t="str">
            <v>Piese de schimb</v>
          </cell>
        </row>
        <row r="76">
          <cell r="A76" t="str">
            <v>3026.</v>
          </cell>
          <cell r="B76" t="str">
            <v>A</v>
          </cell>
          <cell r="C76" t="str">
            <v>Furaje</v>
          </cell>
        </row>
        <row r="77">
          <cell r="A77" t="str">
            <v>3028.</v>
          </cell>
          <cell r="B77" t="str">
            <v>A</v>
          </cell>
          <cell r="C77" t="str">
            <v>Cheltuieli cu alte materiale consum</v>
          </cell>
        </row>
        <row r="78">
          <cell r="A78" t="str">
            <v>303 .</v>
          </cell>
          <cell r="B78" t="str">
            <v>A</v>
          </cell>
          <cell r="C78" t="str">
            <v>Materiale de natura ob.de inventar</v>
          </cell>
        </row>
        <row r="79">
          <cell r="A79" t="str">
            <v>3311.</v>
          </cell>
          <cell r="B79" t="str">
            <v>A</v>
          </cell>
          <cell r="C79" t="str">
            <v>Prod.in curs exec. exploat.</v>
          </cell>
        </row>
        <row r="80">
          <cell r="A80" t="str">
            <v>3313.</v>
          </cell>
          <cell r="B80" t="str">
            <v>A</v>
          </cell>
          <cell r="C80" t="str">
            <v>Prod. in curs exec. GATER</v>
          </cell>
        </row>
        <row r="81">
          <cell r="A81" t="str">
            <v>3314.</v>
          </cell>
          <cell r="B81" t="str">
            <v>A</v>
          </cell>
          <cell r="C81" t="str">
            <v>Prod. in curs de exec. parchet</v>
          </cell>
        </row>
        <row r="82">
          <cell r="A82" t="str">
            <v>3411.</v>
          </cell>
          <cell r="B82" t="str">
            <v>A</v>
          </cell>
          <cell r="C82" t="str">
            <v>Semifabricate</v>
          </cell>
        </row>
        <row r="83">
          <cell r="A83" t="str">
            <v>3411.1</v>
          </cell>
          <cell r="B83" t="str">
            <v>A</v>
          </cell>
          <cell r="C83" t="str">
            <v>Semifabricate-parchet</v>
          </cell>
        </row>
        <row r="84">
          <cell r="A84" t="str">
            <v>3412.</v>
          </cell>
          <cell r="B84" t="str">
            <v>A</v>
          </cell>
          <cell r="C84" t="str">
            <v>Semifabricate CT</v>
          </cell>
        </row>
        <row r="85">
          <cell r="A85" t="str">
            <v>3451.</v>
          </cell>
          <cell r="B85" t="str">
            <v>A</v>
          </cell>
          <cell r="C85" t="str">
            <v>Produse finite exploatare</v>
          </cell>
        </row>
        <row r="86">
          <cell r="A86" t="str">
            <v>3452.</v>
          </cell>
          <cell r="B86" t="str">
            <v>A</v>
          </cell>
          <cell r="C86" t="str">
            <v>Produse finite gater</v>
          </cell>
        </row>
        <row r="87">
          <cell r="A87" t="str">
            <v>3453.</v>
          </cell>
          <cell r="B87" t="str">
            <v>A</v>
          </cell>
          <cell r="C87" t="str">
            <v>Produse finite fabrica</v>
          </cell>
        </row>
        <row r="88">
          <cell r="A88" t="str">
            <v>3454.</v>
          </cell>
          <cell r="B88" t="str">
            <v>A</v>
          </cell>
          <cell r="C88" t="str">
            <v>Produse finite magazin</v>
          </cell>
        </row>
        <row r="89">
          <cell r="A89" t="str">
            <v>3455.</v>
          </cell>
          <cell r="B89" t="str">
            <v>A</v>
          </cell>
          <cell r="C89" t="str">
            <v>Produse finite custodie</v>
          </cell>
        </row>
        <row r="90">
          <cell r="A90" t="str">
            <v>3483.</v>
          </cell>
          <cell r="B90" t="str">
            <v>A</v>
          </cell>
          <cell r="C90" t="str">
            <v>Diferente de pret la produse</v>
          </cell>
        </row>
        <row r="91">
          <cell r="A91" t="str">
            <v>3485.</v>
          </cell>
          <cell r="B91" t="str">
            <v>A</v>
          </cell>
          <cell r="C91" t="str">
            <v>Dif.pret la produse finite</v>
          </cell>
        </row>
        <row r="92">
          <cell r="A92" t="str">
            <v>3511.</v>
          </cell>
          <cell r="B92" t="str">
            <v>A</v>
          </cell>
          <cell r="C92" t="str">
            <v>Mat. aflate la terti</v>
          </cell>
        </row>
        <row r="93">
          <cell r="A93" t="str">
            <v>3541.</v>
          </cell>
          <cell r="B93" t="str">
            <v>A</v>
          </cell>
          <cell r="C93" t="str">
            <v>Produse aflate la terti</v>
          </cell>
        </row>
        <row r="94">
          <cell r="A94" t="str">
            <v>3711.</v>
          </cell>
          <cell r="B94" t="str">
            <v>A</v>
          </cell>
          <cell r="C94" t="str">
            <v>Marfuri de la fabrica</v>
          </cell>
        </row>
        <row r="95">
          <cell r="A95" t="str">
            <v>3781.</v>
          </cell>
          <cell r="B95" t="str">
            <v>P</v>
          </cell>
          <cell r="C95" t="str">
            <v>Dif. de pret marfuri fabrica</v>
          </cell>
        </row>
        <row r="96">
          <cell r="A96" t="str">
            <v>3783.</v>
          </cell>
          <cell r="B96" t="str">
            <v>B</v>
          </cell>
          <cell r="C96" t="str">
            <v>Diferenta de pret la marfuri</v>
          </cell>
        </row>
        <row r="97">
          <cell r="A97" t="str">
            <v>3811.</v>
          </cell>
          <cell r="B97" t="str">
            <v>A</v>
          </cell>
          <cell r="C97" t="str">
            <v>Ambalaje</v>
          </cell>
        </row>
        <row r="98">
          <cell r="A98" t="str">
            <v>4011.</v>
          </cell>
          <cell r="B98" t="str">
            <v>P</v>
          </cell>
          <cell r="C98" t="str">
            <v>Furnizori interni</v>
          </cell>
        </row>
        <row r="99">
          <cell r="A99" t="str">
            <v>4012.</v>
          </cell>
          <cell r="B99" t="str">
            <v>P</v>
          </cell>
          <cell r="C99" t="str">
            <v>Furnizori externi</v>
          </cell>
        </row>
        <row r="100">
          <cell r="A100" t="str">
            <v>4013.</v>
          </cell>
          <cell r="B100" t="str">
            <v>P</v>
          </cell>
          <cell r="C100" t="str">
            <v>Furnizori colaboratori</v>
          </cell>
        </row>
        <row r="101">
          <cell r="A101" t="str">
            <v>4041.</v>
          </cell>
          <cell r="B101" t="str">
            <v>P</v>
          </cell>
          <cell r="C101" t="str">
            <v>Furnizori interni de imobilizari</v>
          </cell>
        </row>
        <row r="102">
          <cell r="A102" t="str">
            <v>4042.</v>
          </cell>
          <cell r="B102" t="str">
            <v>P</v>
          </cell>
          <cell r="C102" t="str">
            <v>Furnizori externi de imobilizari</v>
          </cell>
        </row>
        <row r="103">
          <cell r="A103" t="str">
            <v>408 .</v>
          </cell>
          <cell r="B103" t="str">
            <v>P</v>
          </cell>
          <cell r="C103" t="str">
            <v>Furnizori-facturi nesosite</v>
          </cell>
        </row>
        <row r="104">
          <cell r="A104" t="str">
            <v>4081.</v>
          </cell>
          <cell r="B104" t="str">
            <v>P</v>
          </cell>
          <cell r="C104" t="str">
            <v>Furnizori externi-fac.nesosite</v>
          </cell>
        </row>
        <row r="105">
          <cell r="A105" t="str">
            <v>4091.1</v>
          </cell>
          <cell r="B105" t="str">
            <v>A</v>
          </cell>
          <cell r="C105" t="str">
            <v>Furnizori-debitori cump.bunuri inte</v>
          </cell>
        </row>
        <row r="106">
          <cell r="A106" t="str">
            <v>4091.2</v>
          </cell>
          <cell r="B106" t="str">
            <v>A</v>
          </cell>
          <cell r="C106" t="str">
            <v>Furnizori-debitori cump.bunuri exte</v>
          </cell>
        </row>
        <row r="107">
          <cell r="A107" t="str">
            <v>4111.</v>
          </cell>
          <cell r="B107" t="str">
            <v>A</v>
          </cell>
          <cell r="C107" t="str">
            <v>Clienti interni</v>
          </cell>
        </row>
        <row r="108">
          <cell r="A108" t="str">
            <v>4112.</v>
          </cell>
          <cell r="B108" t="str">
            <v>A</v>
          </cell>
          <cell r="C108" t="str">
            <v>Clienti externi</v>
          </cell>
        </row>
        <row r="109">
          <cell r="A109" t="str">
            <v>4181.</v>
          </cell>
          <cell r="B109" t="str">
            <v>A</v>
          </cell>
          <cell r="C109" t="str">
            <v>Clienti - facturi de intocmit</v>
          </cell>
        </row>
        <row r="110">
          <cell r="A110" t="str">
            <v>4191.</v>
          </cell>
          <cell r="B110" t="str">
            <v>P</v>
          </cell>
          <cell r="C110" t="str">
            <v>Clienti - creditori interni</v>
          </cell>
        </row>
        <row r="111">
          <cell r="A111" t="str">
            <v>4192.</v>
          </cell>
          <cell r="B111" t="str">
            <v>P</v>
          </cell>
          <cell r="C111" t="str">
            <v>Clienti - creditori externi</v>
          </cell>
        </row>
        <row r="112">
          <cell r="A112" t="str">
            <v>4211.</v>
          </cell>
          <cell r="B112" t="str">
            <v>P</v>
          </cell>
          <cell r="C112" t="str">
            <v>Personal - remuneratii datorate</v>
          </cell>
        </row>
        <row r="113">
          <cell r="A113" t="str">
            <v>4231.</v>
          </cell>
          <cell r="B113" t="str">
            <v>P</v>
          </cell>
          <cell r="C113" t="str">
            <v>Personal - ajutoare materiale dator</v>
          </cell>
        </row>
        <row r="114">
          <cell r="A114" t="str">
            <v>4232.</v>
          </cell>
          <cell r="B114" t="str">
            <v>P</v>
          </cell>
          <cell r="C114" t="str">
            <v>Personal-protectie sociala</v>
          </cell>
        </row>
        <row r="115">
          <cell r="A115" t="str">
            <v>4251.</v>
          </cell>
          <cell r="B115" t="str">
            <v>A</v>
          </cell>
          <cell r="C115" t="str">
            <v>Avansuri acordate personalului</v>
          </cell>
        </row>
        <row r="116">
          <cell r="A116" t="str">
            <v>4261.</v>
          </cell>
          <cell r="B116" t="str">
            <v>P</v>
          </cell>
          <cell r="C116" t="str">
            <v>Drepturi de personal neridicate</v>
          </cell>
        </row>
        <row r="117">
          <cell r="A117" t="str">
            <v>4271.</v>
          </cell>
          <cell r="B117" t="str">
            <v>P</v>
          </cell>
          <cell r="C117" t="str">
            <v>Retineri din remun.dator.tertilor</v>
          </cell>
        </row>
        <row r="118">
          <cell r="A118" t="str">
            <v>4281.</v>
          </cell>
          <cell r="B118" t="str">
            <v>P</v>
          </cell>
          <cell r="C118" t="str">
            <v>Alte dat.si creante in leg.person.</v>
          </cell>
        </row>
        <row r="119">
          <cell r="A119" t="str">
            <v>4311.</v>
          </cell>
          <cell r="B119" t="str">
            <v>P</v>
          </cell>
          <cell r="C119" t="str">
            <v>Contr.asig.sociale angajator</v>
          </cell>
        </row>
        <row r="120">
          <cell r="A120" t="str">
            <v>4311.1</v>
          </cell>
          <cell r="B120" t="str">
            <v>P</v>
          </cell>
          <cell r="C120" t="str">
            <v>Contr.asig.accid.munca.boli prof.</v>
          </cell>
        </row>
        <row r="121">
          <cell r="A121" t="str">
            <v>4312.</v>
          </cell>
          <cell r="B121" t="str">
            <v>P</v>
          </cell>
          <cell r="C121" t="str">
            <v>Contr.individ.asig.social.asigurati</v>
          </cell>
        </row>
        <row r="122">
          <cell r="A122" t="str">
            <v>4313.</v>
          </cell>
          <cell r="B122" t="str">
            <v>P</v>
          </cell>
          <cell r="C122" t="str">
            <v>Contr.asig.sanatate angajator</v>
          </cell>
        </row>
        <row r="123">
          <cell r="A123" t="str">
            <v>4314.</v>
          </cell>
          <cell r="B123" t="str">
            <v>P</v>
          </cell>
          <cell r="C123" t="str">
            <v>Contr.asig.sanat.pt.conc.medicale</v>
          </cell>
        </row>
        <row r="124">
          <cell r="A124" t="str">
            <v>4315.</v>
          </cell>
          <cell r="B124" t="str">
            <v>P</v>
          </cell>
          <cell r="C124" t="str">
            <v>Contr.asig.sanatate asigurati</v>
          </cell>
        </row>
        <row r="125">
          <cell r="A125" t="str">
            <v>4371.</v>
          </cell>
          <cell r="B125" t="str">
            <v>P</v>
          </cell>
          <cell r="C125" t="str">
            <v>Contr.asig.somaj angajator</v>
          </cell>
        </row>
        <row r="126">
          <cell r="A126" t="str">
            <v>4372.</v>
          </cell>
          <cell r="B126" t="str">
            <v>P</v>
          </cell>
          <cell r="C126" t="str">
            <v>Contr.individ.asig.somaj asigurati</v>
          </cell>
        </row>
        <row r="127">
          <cell r="A127" t="str">
            <v>4411.</v>
          </cell>
          <cell r="B127" t="str">
            <v>B</v>
          </cell>
          <cell r="C127" t="str">
            <v>Impozit pe profit</v>
          </cell>
        </row>
        <row r="128">
          <cell r="A128" t="str">
            <v>4423.</v>
          </cell>
          <cell r="B128" t="str">
            <v>P</v>
          </cell>
          <cell r="C128" t="str">
            <v>TVA de plata</v>
          </cell>
        </row>
        <row r="129">
          <cell r="A129" t="str">
            <v>4424.</v>
          </cell>
          <cell r="B129" t="str">
            <v>A</v>
          </cell>
          <cell r="C129" t="str">
            <v>TVA de recuperat</v>
          </cell>
        </row>
        <row r="130">
          <cell r="A130" t="str">
            <v>4426.</v>
          </cell>
          <cell r="B130" t="str">
            <v>A</v>
          </cell>
          <cell r="C130" t="str">
            <v>TVA deductibil</v>
          </cell>
        </row>
        <row r="131">
          <cell r="A131" t="str">
            <v>4427.</v>
          </cell>
          <cell r="B131" t="str">
            <v>P</v>
          </cell>
          <cell r="C131" t="str">
            <v>TVA colectata</v>
          </cell>
        </row>
        <row r="132">
          <cell r="A132" t="str">
            <v>4428.</v>
          </cell>
          <cell r="B132" t="str">
            <v>B</v>
          </cell>
          <cell r="C132" t="str">
            <v>TVA neexigibila</v>
          </cell>
        </row>
        <row r="133">
          <cell r="A133" t="str">
            <v>4441.</v>
          </cell>
          <cell r="B133" t="str">
            <v>P</v>
          </cell>
          <cell r="C133" t="str">
            <v>Impozit pe venit.de natura salariil</v>
          </cell>
        </row>
        <row r="134">
          <cell r="A134" t="str">
            <v>4461.</v>
          </cell>
          <cell r="B134" t="str">
            <v>P</v>
          </cell>
          <cell r="C134" t="str">
            <v>Impozit pe dividende</v>
          </cell>
        </row>
        <row r="135">
          <cell r="A135" t="str">
            <v>4462.</v>
          </cell>
          <cell r="B135" t="str">
            <v>P</v>
          </cell>
          <cell r="C135" t="str">
            <v>Impozit pe cladiri</v>
          </cell>
        </row>
        <row r="136">
          <cell r="A136" t="str">
            <v>4463.</v>
          </cell>
          <cell r="B136" t="str">
            <v>P</v>
          </cell>
          <cell r="C136" t="str">
            <v>Taxa pe terenuri</v>
          </cell>
        </row>
        <row r="137">
          <cell r="A137" t="str">
            <v>4464.</v>
          </cell>
          <cell r="B137" t="str">
            <v>P</v>
          </cell>
          <cell r="C137" t="str">
            <v>Taxe mijloace auto</v>
          </cell>
        </row>
        <row r="138">
          <cell r="A138" t="str">
            <v>4465.</v>
          </cell>
          <cell r="B138" t="str">
            <v>P</v>
          </cell>
          <cell r="C138" t="str">
            <v>Alte taxe si impozite</v>
          </cell>
        </row>
        <row r="139">
          <cell r="A139" t="str">
            <v>4466.</v>
          </cell>
          <cell r="B139" t="str">
            <v>P</v>
          </cell>
          <cell r="C139" t="str">
            <v>Taxa mediu</v>
          </cell>
        </row>
        <row r="140">
          <cell r="A140" t="str">
            <v>4467.</v>
          </cell>
          <cell r="B140" t="str">
            <v>P</v>
          </cell>
          <cell r="C140" t="str">
            <v>Datorii buget- TVA</v>
          </cell>
        </row>
        <row r="141">
          <cell r="A141" t="str">
            <v>4471.</v>
          </cell>
          <cell r="B141" t="str">
            <v>P</v>
          </cell>
          <cell r="C141" t="str">
            <v>Fond camera munca</v>
          </cell>
        </row>
        <row r="142">
          <cell r="A142" t="str">
            <v>4472.</v>
          </cell>
          <cell r="B142" t="str">
            <v>P</v>
          </cell>
          <cell r="C142" t="str">
            <v>Fond taxa mediu</v>
          </cell>
        </row>
        <row r="143">
          <cell r="A143" t="str">
            <v>4473.</v>
          </cell>
          <cell r="B143" t="str">
            <v>P</v>
          </cell>
          <cell r="C143" t="str">
            <v>Fond taxa activ.sportive</v>
          </cell>
        </row>
        <row r="144">
          <cell r="A144" t="str">
            <v>4474.</v>
          </cell>
          <cell r="B144" t="str">
            <v>P</v>
          </cell>
          <cell r="C144" t="str">
            <v>Fond taxa mediu 3%</v>
          </cell>
        </row>
        <row r="145">
          <cell r="A145" t="str">
            <v>4475.</v>
          </cell>
          <cell r="B145" t="str">
            <v>P</v>
          </cell>
          <cell r="C145" t="str">
            <v>Fond taxa salubrit.,mediu</v>
          </cell>
        </row>
        <row r="146">
          <cell r="A146" t="str">
            <v>4476.</v>
          </cell>
          <cell r="B146" t="str">
            <v>P</v>
          </cell>
          <cell r="C146" t="str">
            <v>Fond solidarit.pt.handicapati</v>
          </cell>
        </row>
        <row r="147">
          <cell r="A147" t="str">
            <v>4477.</v>
          </cell>
          <cell r="B147" t="str">
            <v>B</v>
          </cell>
          <cell r="C147" t="str">
            <v>Fond risc si accidenta</v>
          </cell>
        </row>
        <row r="148">
          <cell r="A148" t="str">
            <v>4481.</v>
          </cell>
          <cell r="B148" t="str">
            <v>P</v>
          </cell>
          <cell r="C148" t="str">
            <v>Major.intirz.buget de stat</v>
          </cell>
        </row>
        <row r="149">
          <cell r="A149" t="str">
            <v>4482.</v>
          </cell>
          <cell r="B149" t="str">
            <v>P</v>
          </cell>
          <cell r="C149" t="str">
            <v>Major.intirz.buget local</v>
          </cell>
        </row>
        <row r="150">
          <cell r="A150" t="str">
            <v>4483.</v>
          </cell>
          <cell r="B150" t="str">
            <v>P</v>
          </cell>
          <cell r="C150" t="str">
            <v>Major.intirz.fond.speciale</v>
          </cell>
        </row>
        <row r="151">
          <cell r="A151" t="str">
            <v>4484.</v>
          </cell>
          <cell r="B151" t="str">
            <v>P</v>
          </cell>
          <cell r="C151" t="str">
            <v>Major.intirz.furnizori</v>
          </cell>
        </row>
        <row r="152">
          <cell r="A152" t="str">
            <v>4485.</v>
          </cell>
          <cell r="B152" t="str">
            <v>P</v>
          </cell>
          <cell r="C152" t="str">
            <v>Major.intir.asig.sociale</v>
          </cell>
        </row>
        <row r="153">
          <cell r="A153" t="str">
            <v>4551.</v>
          </cell>
          <cell r="B153" t="str">
            <v>P</v>
          </cell>
          <cell r="C153" t="str">
            <v>Asociati - aport in lei</v>
          </cell>
        </row>
        <row r="154">
          <cell r="A154" t="str">
            <v>4552.</v>
          </cell>
          <cell r="B154" t="str">
            <v>P</v>
          </cell>
          <cell r="C154" t="str">
            <v>Asociati - aport in valuta</v>
          </cell>
        </row>
        <row r="155">
          <cell r="A155" t="str">
            <v>4561.</v>
          </cell>
          <cell r="B155" t="str">
            <v>A</v>
          </cell>
          <cell r="C155" t="str">
            <v>Decontari cu asociatii priv.capital</v>
          </cell>
        </row>
        <row r="156">
          <cell r="A156" t="str">
            <v>4571.</v>
          </cell>
          <cell r="B156" t="str">
            <v>P</v>
          </cell>
          <cell r="C156" t="str">
            <v>Dividende de plata</v>
          </cell>
        </row>
        <row r="157">
          <cell r="A157" t="str">
            <v>4611.</v>
          </cell>
          <cell r="B157" t="str">
            <v>A</v>
          </cell>
          <cell r="C157" t="str">
            <v>Debitori diversi</v>
          </cell>
        </row>
        <row r="158">
          <cell r="A158" t="str">
            <v>4621.</v>
          </cell>
          <cell r="B158" t="str">
            <v>P</v>
          </cell>
          <cell r="C158" t="str">
            <v>Creditori - asociat</v>
          </cell>
        </row>
        <row r="159">
          <cell r="A159" t="str">
            <v>4622.</v>
          </cell>
          <cell r="B159" t="str">
            <v>P</v>
          </cell>
          <cell r="C159" t="str">
            <v>Creditori diversi</v>
          </cell>
        </row>
        <row r="160">
          <cell r="A160" t="str">
            <v>4623.</v>
          </cell>
          <cell r="B160" t="str">
            <v>P</v>
          </cell>
          <cell r="C160" t="str">
            <v>Alti creditori</v>
          </cell>
        </row>
        <row r="161">
          <cell r="A161" t="str">
            <v>4711.</v>
          </cell>
          <cell r="B161" t="str">
            <v>A</v>
          </cell>
          <cell r="C161" t="str">
            <v>Cheltuieli inregistrate in avans</v>
          </cell>
        </row>
        <row r="162">
          <cell r="A162" t="str">
            <v>4731.</v>
          </cell>
          <cell r="B162" t="str">
            <v>A</v>
          </cell>
          <cell r="C162" t="str">
            <v>Decont.din op.in curs de clarific.</v>
          </cell>
        </row>
        <row r="163">
          <cell r="A163" t="str">
            <v>4761.</v>
          </cell>
          <cell r="B163" t="str">
            <v>A</v>
          </cell>
          <cell r="C163" t="str">
            <v>Diferente de conversie - activ</v>
          </cell>
        </row>
        <row r="164">
          <cell r="A164" t="str">
            <v>4771.</v>
          </cell>
          <cell r="B164" t="str">
            <v>P</v>
          </cell>
          <cell r="C164" t="str">
            <v>Diferente de conversie - pasiv</v>
          </cell>
        </row>
        <row r="165">
          <cell r="A165" t="str">
            <v>5121.1</v>
          </cell>
          <cell r="B165" t="str">
            <v>A</v>
          </cell>
          <cell r="C165" t="str">
            <v>Cont curent in lei - BCR Onesti</v>
          </cell>
        </row>
        <row r="166">
          <cell r="A166" t="str">
            <v>5121.2</v>
          </cell>
          <cell r="B166" t="str">
            <v>A</v>
          </cell>
          <cell r="C166" t="str">
            <v>Cont curent in lei - BCR Bacau</v>
          </cell>
        </row>
        <row r="167">
          <cell r="A167" t="str">
            <v>5121.3</v>
          </cell>
          <cell r="B167" t="str">
            <v>A</v>
          </cell>
          <cell r="C167" t="str">
            <v>Subcont incasari lei BCR Bucuresti</v>
          </cell>
        </row>
        <row r="168">
          <cell r="A168" t="str">
            <v>5121.4</v>
          </cell>
          <cell r="B168" t="str">
            <v>A</v>
          </cell>
          <cell r="C168" t="str">
            <v>Cont curent in lei ABN AMRO Bacau</v>
          </cell>
        </row>
        <row r="169">
          <cell r="A169" t="str">
            <v>5121.5</v>
          </cell>
          <cell r="B169" t="str">
            <v>A</v>
          </cell>
          <cell r="C169" t="str">
            <v>Trezoreria Onesti</v>
          </cell>
        </row>
        <row r="170">
          <cell r="A170" t="str">
            <v>5121.6</v>
          </cell>
          <cell r="B170" t="str">
            <v>A</v>
          </cell>
          <cell r="C170" t="str">
            <v>Cont curent in lei - Eximbank</v>
          </cell>
        </row>
        <row r="171">
          <cell r="A171" t="str">
            <v>5121.7</v>
          </cell>
          <cell r="B171" t="str">
            <v>A</v>
          </cell>
          <cell r="C171" t="str">
            <v>Cont curent in lei-BCR Bucuresti</v>
          </cell>
        </row>
        <row r="172">
          <cell r="A172" t="str">
            <v>5121.8</v>
          </cell>
          <cell r="B172" t="str">
            <v>A</v>
          </cell>
          <cell r="C172" t="str">
            <v>Cont curent in lei -ING.BANK</v>
          </cell>
        </row>
        <row r="173">
          <cell r="A173" t="str">
            <v>5124.1</v>
          </cell>
          <cell r="B173" t="str">
            <v>A</v>
          </cell>
          <cell r="C173" t="str">
            <v>Cont curent in EURO - BCR Bacau</v>
          </cell>
        </row>
        <row r="174">
          <cell r="A174" t="str">
            <v>5124.2</v>
          </cell>
          <cell r="B174" t="str">
            <v>A</v>
          </cell>
          <cell r="C174" t="str">
            <v>Cont curent in EURO - ABN AMRO</v>
          </cell>
        </row>
        <row r="175">
          <cell r="A175" t="str">
            <v>5124.3</v>
          </cell>
          <cell r="B175" t="str">
            <v>A</v>
          </cell>
          <cell r="C175" t="str">
            <v>Cont curent in USD - BCR Bacau</v>
          </cell>
        </row>
        <row r="176">
          <cell r="A176" t="str">
            <v>5124.4</v>
          </cell>
          <cell r="B176" t="str">
            <v>A</v>
          </cell>
          <cell r="C176" t="str">
            <v>Cont curent in USD-ABN AMRO</v>
          </cell>
        </row>
        <row r="177">
          <cell r="A177" t="str">
            <v>5124.5</v>
          </cell>
          <cell r="B177" t="str">
            <v>A</v>
          </cell>
          <cell r="C177" t="str">
            <v>Cont curent in EURO-ING BANK</v>
          </cell>
        </row>
        <row r="178">
          <cell r="A178" t="str">
            <v>5125.</v>
          </cell>
          <cell r="B178" t="str">
            <v>A</v>
          </cell>
          <cell r="C178" t="str">
            <v>Sume in curs de decontare</v>
          </cell>
        </row>
        <row r="179">
          <cell r="A179" t="str">
            <v>5186.1</v>
          </cell>
          <cell r="B179" t="str">
            <v>P</v>
          </cell>
          <cell r="C179" t="str">
            <v>Dobanzi de platit in lei</v>
          </cell>
        </row>
        <row r="180">
          <cell r="A180" t="str">
            <v>5186.2</v>
          </cell>
          <cell r="B180" t="str">
            <v>P</v>
          </cell>
          <cell r="C180" t="str">
            <v>Dobanzi de platit in EUR</v>
          </cell>
        </row>
        <row r="181">
          <cell r="A181" t="str">
            <v>5187.</v>
          </cell>
          <cell r="B181" t="str">
            <v>A</v>
          </cell>
          <cell r="C181" t="str">
            <v>Dobanzi de incasat</v>
          </cell>
        </row>
        <row r="182">
          <cell r="A182" t="str">
            <v>5191.1</v>
          </cell>
          <cell r="B182" t="str">
            <v>P</v>
          </cell>
          <cell r="C182" t="str">
            <v>Credit in EURO - BCR Bacau</v>
          </cell>
        </row>
        <row r="183">
          <cell r="A183" t="str">
            <v>5191.2</v>
          </cell>
          <cell r="B183" t="str">
            <v>P</v>
          </cell>
          <cell r="C183" t="str">
            <v>Credit in lei - BCR Bacau</v>
          </cell>
        </row>
        <row r="184">
          <cell r="A184" t="str">
            <v>5191.3</v>
          </cell>
          <cell r="B184" t="str">
            <v>P</v>
          </cell>
          <cell r="C184" t="str">
            <v>Credit in EURO - ABN AMRO</v>
          </cell>
        </row>
        <row r="185">
          <cell r="A185" t="str">
            <v>5191.4</v>
          </cell>
          <cell r="B185" t="str">
            <v>P</v>
          </cell>
          <cell r="C185" t="str">
            <v>Credit in lei - ABN AMRO</v>
          </cell>
        </row>
        <row r="186">
          <cell r="A186" t="str">
            <v>5191.5</v>
          </cell>
          <cell r="B186" t="str">
            <v>P</v>
          </cell>
          <cell r="C186" t="str">
            <v>Credit in EURO-BCR Bacau tr.scurt</v>
          </cell>
        </row>
        <row r="187">
          <cell r="A187" t="str">
            <v>5191.6</v>
          </cell>
          <cell r="B187" t="str">
            <v>P</v>
          </cell>
          <cell r="C187" t="str">
            <v>Credite in EURO - ABN AMRO</v>
          </cell>
        </row>
        <row r="188">
          <cell r="A188" t="str">
            <v>5192.1</v>
          </cell>
          <cell r="B188" t="str">
            <v>P</v>
          </cell>
          <cell r="C188" t="str">
            <v>Credit in EURO-BCR Bacau neram.scad</v>
          </cell>
        </row>
        <row r="189">
          <cell r="A189" t="str">
            <v>5311.</v>
          </cell>
          <cell r="B189" t="str">
            <v>A</v>
          </cell>
          <cell r="C189" t="str">
            <v>Casa in lei</v>
          </cell>
        </row>
        <row r="190">
          <cell r="A190" t="str">
            <v>5314.</v>
          </cell>
          <cell r="B190" t="str">
            <v>A</v>
          </cell>
          <cell r="C190" t="str">
            <v>Casa in devize</v>
          </cell>
        </row>
        <row r="191">
          <cell r="A191" t="str">
            <v>5328.</v>
          </cell>
          <cell r="B191" t="str">
            <v>A</v>
          </cell>
          <cell r="C191" t="str">
            <v>Tichete de masa</v>
          </cell>
        </row>
        <row r="192">
          <cell r="A192" t="str">
            <v>5411.</v>
          </cell>
          <cell r="B192" t="str">
            <v>A</v>
          </cell>
          <cell r="C192" t="str">
            <v>Acreditive in lei</v>
          </cell>
        </row>
        <row r="193">
          <cell r="A193" t="str">
            <v>5412.</v>
          </cell>
          <cell r="B193" t="str">
            <v>A</v>
          </cell>
          <cell r="C193" t="str">
            <v>Acreditive in devize</v>
          </cell>
        </row>
        <row r="194">
          <cell r="A194" t="str">
            <v>5421.</v>
          </cell>
          <cell r="B194" t="str">
            <v>A</v>
          </cell>
          <cell r="C194" t="str">
            <v>Avansuri de trezorerie</v>
          </cell>
        </row>
        <row r="195">
          <cell r="A195" t="str">
            <v>5424.</v>
          </cell>
          <cell r="B195" t="str">
            <v>A</v>
          </cell>
          <cell r="C195" t="str">
            <v>Avans.de trezorerie in devize</v>
          </cell>
        </row>
        <row r="196">
          <cell r="A196" t="str">
            <v>5811.</v>
          </cell>
          <cell r="B196" t="str">
            <v>A</v>
          </cell>
          <cell r="C196" t="str">
            <v>Viramente interne</v>
          </cell>
        </row>
        <row r="197">
          <cell r="A197" t="str">
            <v>6011.</v>
          </cell>
          <cell r="B197" t="str">
            <v>A</v>
          </cell>
          <cell r="C197" t="str">
            <v>Chelt.cu materiile prime exploatare</v>
          </cell>
        </row>
        <row r="198">
          <cell r="A198" t="str">
            <v>6012.</v>
          </cell>
          <cell r="B198" t="str">
            <v>A</v>
          </cell>
          <cell r="C198" t="str">
            <v>Chelt.cu mat.prima gater</v>
          </cell>
        </row>
        <row r="199">
          <cell r="A199" t="str">
            <v>6013.</v>
          </cell>
          <cell r="B199" t="str">
            <v>A</v>
          </cell>
          <cell r="C199" t="str">
            <v>Alte chelt. cu materiile prime gate</v>
          </cell>
        </row>
        <row r="200">
          <cell r="A200" t="str">
            <v>6014.</v>
          </cell>
          <cell r="B200" t="str">
            <v>A</v>
          </cell>
          <cell r="C200" t="str">
            <v>Chelt.cu materiile prime parchet</v>
          </cell>
        </row>
        <row r="201">
          <cell r="A201" t="str">
            <v>6021.</v>
          </cell>
          <cell r="B201" t="str">
            <v>A</v>
          </cell>
          <cell r="C201" t="str">
            <v>Chelt.cu material.auxiliare</v>
          </cell>
        </row>
        <row r="202">
          <cell r="A202" t="str">
            <v>6022.</v>
          </cell>
          <cell r="B202" t="str">
            <v>A</v>
          </cell>
          <cell r="C202" t="str">
            <v>Cheltuieli privind combustibilul</v>
          </cell>
        </row>
        <row r="203">
          <cell r="A203" t="str">
            <v>6023.</v>
          </cell>
          <cell r="B203" t="str">
            <v>A</v>
          </cell>
          <cell r="C203" t="str">
            <v>Chelt.cu mater.de ambalat</v>
          </cell>
        </row>
        <row r="204">
          <cell r="A204" t="str">
            <v>6024.</v>
          </cell>
          <cell r="B204" t="str">
            <v>A</v>
          </cell>
          <cell r="C204" t="str">
            <v>Cheltuieli cu piesele de schimb</v>
          </cell>
        </row>
        <row r="205">
          <cell r="A205" t="str">
            <v>6026.</v>
          </cell>
          <cell r="B205" t="str">
            <v>A</v>
          </cell>
          <cell r="C205" t="str">
            <v>Cheltuieli privind furajele</v>
          </cell>
        </row>
        <row r="206">
          <cell r="A206" t="str">
            <v>6028.</v>
          </cell>
          <cell r="B206" t="str">
            <v>A</v>
          </cell>
          <cell r="C206" t="str">
            <v>Cheltuieli cu alte materiale consum</v>
          </cell>
        </row>
        <row r="207">
          <cell r="A207" t="str">
            <v>603 .</v>
          </cell>
          <cell r="B207" t="str">
            <v>A</v>
          </cell>
          <cell r="C207" t="str">
            <v>Chelt.cu mater.de nat.obiecte inven</v>
          </cell>
        </row>
        <row r="208">
          <cell r="A208" t="str">
            <v>604 .</v>
          </cell>
          <cell r="B208" t="str">
            <v>A</v>
          </cell>
          <cell r="C208" t="str">
            <v>Chelt.cu materialele nestocate</v>
          </cell>
        </row>
        <row r="209">
          <cell r="A209" t="str">
            <v>6041.</v>
          </cell>
          <cell r="B209" t="str">
            <v>A</v>
          </cell>
          <cell r="C209" t="str">
            <v>Chelt.cu tichetele de masa</v>
          </cell>
        </row>
        <row r="210">
          <cell r="A210" t="str">
            <v>6042.</v>
          </cell>
          <cell r="B210" t="str">
            <v>A</v>
          </cell>
          <cell r="C210" t="str">
            <v>Cheltuieli cu tichete-cadouri</v>
          </cell>
        </row>
        <row r="211">
          <cell r="A211" t="str">
            <v>605 .</v>
          </cell>
          <cell r="B211" t="str">
            <v>A</v>
          </cell>
          <cell r="C211" t="str">
            <v>Chelt.cu energia si apa</v>
          </cell>
        </row>
        <row r="212">
          <cell r="A212" t="str">
            <v>606 .</v>
          </cell>
          <cell r="B212" t="str">
            <v>A</v>
          </cell>
          <cell r="C212" t="str">
            <v>Chelt.cu animalele si pasarile</v>
          </cell>
        </row>
        <row r="213">
          <cell r="A213" t="str">
            <v>607 .</v>
          </cell>
          <cell r="B213" t="str">
            <v>A</v>
          </cell>
          <cell r="C213" t="str">
            <v>Chelt.cu marfurile</v>
          </cell>
        </row>
        <row r="214">
          <cell r="A214" t="str">
            <v>608 .</v>
          </cell>
          <cell r="B214" t="str">
            <v>A</v>
          </cell>
          <cell r="C214" t="str">
            <v>Chelt.cu ambalajele</v>
          </cell>
        </row>
        <row r="215">
          <cell r="A215" t="str">
            <v>611 .</v>
          </cell>
          <cell r="B215" t="str">
            <v>A</v>
          </cell>
          <cell r="C215" t="str">
            <v>Chelt.de intretinerea si reparatii</v>
          </cell>
        </row>
        <row r="216">
          <cell r="A216" t="str">
            <v>612 .</v>
          </cell>
          <cell r="B216" t="str">
            <v>A</v>
          </cell>
          <cell r="C216" t="str">
            <v>Chelt.cu redev.,locatii si chirii</v>
          </cell>
        </row>
        <row r="217">
          <cell r="A217" t="str">
            <v>613 .</v>
          </cell>
          <cell r="B217" t="str">
            <v>A</v>
          </cell>
          <cell r="C217" t="str">
            <v>Chelt.cu primele de asigurare</v>
          </cell>
        </row>
        <row r="218">
          <cell r="A218" t="str">
            <v>614 .</v>
          </cell>
          <cell r="B218" t="str">
            <v>A</v>
          </cell>
          <cell r="C218" t="str">
            <v>Chelt.cu studiile si cercetarile</v>
          </cell>
        </row>
        <row r="219">
          <cell r="A219" t="str">
            <v>621 .</v>
          </cell>
          <cell r="B219" t="str">
            <v>A</v>
          </cell>
          <cell r="C219" t="str">
            <v>Chelt.cu colaboratorii</v>
          </cell>
        </row>
        <row r="220">
          <cell r="A220" t="str">
            <v>622 .</v>
          </cell>
          <cell r="B220" t="str">
            <v>A</v>
          </cell>
          <cell r="C220" t="str">
            <v>Chelt.cu comisioanele si onorarii</v>
          </cell>
        </row>
        <row r="221">
          <cell r="A221" t="str">
            <v>6231.</v>
          </cell>
          <cell r="B221" t="str">
            <v>A</v>
          </cell>
          <cell r="C221" t="str">
            <v>Chelt.cu protocolul</v>
          </cell>
        </row>
        <row r="222">
          <cell r="A222" t="str">
            <v>6232.2</v>
          </cell>
          <cell r="B222" t="str">
            <v>A</v>
          </cell>
          <cell r="C222" t="str">
            <v>Chelt.social,fotbal</v>
          </cell>
        </row>
        <row r="223">
          <cell r="A223" t="str">
            <v>6232.3</v>
          </cell>
          <cell r="B223" t="str">
            <v>A</v>
          </cell>
          <cell r="C223" t="str">
            <v>Chel.spon.cultura,religie,sanat,inv</v>
          </cell>
        </row>
        <row r="224">
          <cell r="A224" t="str">
            <v>6232.4</v>
          </cell>
          <cell r="B224" t="str">
            <v>A</v>
          </cell>
          <cell r="C224" t="str">
            <v>Chelt.spon.-pers.fizica</v>
          </cell>
        </row>
        <row r="225">
          <cell r="A225" t="str">
            <v>6233.</v>
          </cell>
          <cell r="B225" t="str">
            <v>A</v>
          </cell>
          <cell r="C225" t="str">
            <v>Chelt.cu publicitatea</v>
          </cell>
        </row>
        <row r="226">
          <cell r="A226" t="str">
            <v>624 .</v>
          </cell>
          <cell r="B226" t="str">
            <v>A</v>
          </cell>
          <cell r="C226" t="str">
            <v>Chelt.cu transp. de bunuri</v>
          </cell>
        </row>
        <row r="227">
          <cell r="A227" t="str">
            <v>6241.</v>
          </cell>
          <cell r="B227" t="str">
            <v>A</v>
          </cell>
          <cell r="C227" t="str">
            <v>Chelt.cu transp.de personal</v>
          </cell>
        </row>
        <row r="228">
          <cell r="A228" t="str">
            <v>625 .</v>
          </cell>
          <cell r="B228" t="str">
            <v>A</v>
          </cell>
          <cell r="C228" t="str">
            <v>Chelt.cu depl.,detasari,trasferari</v>
          </cell>
        </row>
        <row r="229">
          <cell r="A229" t="str">
            <v>626 .</v>
          </cell>
          <cell r="B229" t="str">
            <v>A</v>
          </cell>
          <cell r="C229" t="str">
            <v>Cheltuieli postale</v>
          </cell>
        </row>
        <row r="230">
          <cell r="A230" t="str">
            <v>627 .</v>
          </cell>
          <cell r="B230" t="str">
            <v>A</v>
          </cell>
          <cell r="C230" t="str">
            <v>Chelt.cu serv.bancare si asimil.</v>
          </cell>
        </row>
        <row r="231">
          <cell r="A231" t="str">
            <v>628 .</v>
          </cell>
          <cell r="B231" t="str">
            <v>A</v>
          </cell>
          <cell r="C231" t="str">
            <v>Alte chelt. executate de terti</v>
          </cell>
        </row>
        <row r="232">
          <cell r="A232" t="str">
            <v>631 .</v>
          </cell>
          <cell r="B232" t="str">
            <v>A</v>
          </cell>
          <cell r="C232" t="str">
            <v>Chelt.cu impozitul pe salarii</v>
          </cell>
        </row>
        <row r="233">
          <cell r="A233" t="str">
            <v>635 .</v>
          </cell>
          <cell r="B233" t="str">
            <v>A</v>
          </cell>
          <cell r="C233" t="str">
            <v>Chelt.cu alte impoz.,taxe si asim.</v>
          </cell>
        </row>
        <row r="234">
          <cell r="A234" t="str">
            <v>641 .</v>
          </cell>
          <cell r="B234" t="str">
            <v>A</v>
          </cell>
          <cell r="C234" t="str">
            <v>Chelt.cu remuneratiile pers.</v>
          </cell>
        </row>
        <row r="235">
          <cell r="A235" t="str">
            <v>6451.</v>
          </cell>
          <cell r="B235" t="str">
            <v>A</v>
          </cell>
          <cell r="C235" t="str">
            <v>Chelt.cu contr.unit.la asig.sociale</v>
          </cell>
        </row>
        <row r="236">
          <cell r="A236" t="str">
            <v>6452.</v>
          </cell>
          <cell r="B236" t="str">
            <v>A</v>
          </cell>
          <cell r="C236" t="str">
            <v>Chelt.cu contr.unit. la ajut. somaj</v>
          </cell>
        </row>
        <row r="237">
          <cell r="A237" t="str">
            <v>6453.</v>
          </cell>
          <cell r="B237" t="str">
            <v>A</v>
          </cell>
          <cell r="C237" t="str">
            <v>Chelt.cu as.sociale de sanatate</v>
          </cell>
        </row>
        <row r="238">
          <cell r="A238" t="str">
            <v>6458.</v>
          </cell>
          <cell r="B238" t="str">
            <v>A</v>
          </cell>
          <cell r="C238" t="str">
            <v>Alte chelt.cu asig.si prot.sociala</v>
          </cell>
        </row>
        <row r="239">
          <cell r="A239" t="str">
            <v>654 .</v>
          </cell>
          <cell r="B239" t="str">
            <v>A</v>
          </cell>
          <cell r="C239" t="str">
            <v>Pierderi din creante</v>
          </cell>
        </row>
        <row r="240">
          <cell r="A240" t="str">
            <v>6581.1</v>
          </cell>
          <cell r="B240" t="str">
            <v>A</v>
          </cell>
          <cell r="C240" t="str">
            <v>Majorari conf.contract</v>
          </cell>
        </row>
        <row r="241">
          <cell r="A241" t="str">
            <v>6581.2</v>
          </cell>
          <cell r="B241" t="str">
            <v>A</v>
          </cell>
          <cell r="C241" t="str">
            <v>Despagubiri,penalit.,amenzi</v>
          </cell>
        </row>
        <row r="242">
          <cell r="A242" t="str">
            <v>6581.3</v>
          </cell>
          <cell r="B242" t="str">
            <v>A</v>
          </cell>
          <cell r="C242" t="str">
            <v>Alte cheltuieli</v>
          </cell>
        </row>
        <row r="243">
          <cell r="A243" t="str">
            <v>6582.</v>
          </cell>
          <cell r="B243" t="str">
            <v>A</v>
          </cell>
          <cell r="C243" t="str">
            <v>Donatii si subventii acordate</v>
          </cell>
        </row>
        <row r="244">
          <cell r="A244" t="str">
            <v>6583.</v>
          </cell>
          <cell r="B244" t="str">
            <v>A</v>
          </cell>
          <cell r="C244" t="str">
            <v>Cheltuieli privind activele cedate</v>
          </cell>
        </row>
        <row r="245">
          <cell r="A245" t="str">
            <v>6588.</v>
          </cell>
          <cell r="B245" t="str">
            <v>A</v>
          </cell>
          <cell r="C245" t="str">
            <v>Alte cheltuieli de exploatare</v>
          </cell>
        </row>
        <row r="246">
          <cell r="A246" t="str">
            <v>663 .</v>
          </cell>
          <cell r="B246" t="str">
            <v>A</v>
          </cell>
          <cell r="C246" t="str">
            <v>Pierd.din creante leg.de participat</v>
          </cell>
        </row>
        <row r="247">
          <cell r="A247" t="str">
            <v>664 .</v>
          </cell>
          <cell r="B247" t="str">
            <v>A</v>
          </cell>
          <cell r="C247" t="str">
            <v>Chelt.cu titlurile cedate</v>
          </cell>
        </row>
        <row r="248">
          <cell r="A248" t="str">
            <v>665 .</v>
          </cell>
          <cell r="B248" t="str">
            <v>A</v>
          </cell>
          <cell r="C248" t="str">
            <v>Chelt.din difer. de curs valutar</v>
          </cell>
        </row>
        <row r="249">
          <cell r="A249" t="str">
            <v>666 .</v>
          </cell>
          <cell r="B249" t="str">
            <v>A</v>
          </cell>
          <cell r="C249" t="str">
            <v>Chelt.cu dobanzile</v>
          </cell>
        </row>
        <row r="250">
          <cell r="A250" t="str">
            <v>667 .</v>
          </cell>
          <cell r="B250" t="str">
            <v>A</v>
          </cell>
          <cell r="C250" t="str">
            <v>Chelt.cu sconturile acordate</v>
          </cell>
        </row>
        <row r="251">
          <cell r="A251" t="str">
            <v>668 .</v>
          </cell>
          <cell r="B251" t="str">
            <v>A</v>
          </cell>
          <cell r="C251" t="str">
            <v>Alte cheltuieli financiare</v>
          </cell>
        </row>
        <row r="252">
          <cell r="A252" t="str">
            <v>6811.</v>
          </cell>
          <cell r="B252" t="str">
            <v>A</v>
          </cell>
          <cell r="C252" t="str">
            <v>Chelt.expl.cu amortiz.imobiliz.</v>
          </cell>
        </row>
        <row r="253">
          <cell r="A253" t="str">
            <v>6812.</v>
          </cell>
          <cell r="B253" t="str">
            <v>A</v>
          </cell>
          <cell r="C253" t="str">
            <v>Chelt.expl.cu proviz.pt.riscuri</v>
          </cell>
        </row>
        <row r="254">
          <cell r="A254" t="str">
            <v>6813.</v>
          </cell>
          <cell r="B254" t="str">
            <v>A</v>
          </cell>
          <cell r="C254" t="str">
            <v>Chelt.expl.cu proviz.pt.depr.imob.</v>
          </cell>
        </row>
        <row r="255">
          <cell r="A255" t="str">
            <v>6814.</v>
          </cell>
          <cell r="B255" t="str">
            <v>A</v>
          </cell>
          <cell r="C255" t="str">
            <v>Chelt.expl.cu proviz.pt.depr.activ.</v>
          </cell>
        </row>
        <row r="256">
          <cell r="A256" t="str">
            <v>6862.</v>
          </cell>
          <cell r="B256" t="str">
            <v>A</v>
          </cell>
          <cell r="C256" t="str">
            <v>Chelt.financ.cu proviz.pt.riscuri</v>
          </cell>
        </row>
        <row r="257">
          <cell r="A257" t="str">
            <v>6863.</v>
          </cell>
          <cell r="B257" t="str">
            <v>A</v>
          </cell>
          <cell r="C257" t="str">
            <v>Chelt.financ.cu proviz.pt.deprec.</v>
          </cell>
        </row>
        <row r="258">
          <cell r="A258" t="str">
            <v>6868.</v>
          </cell>
          <cell r="B258" t="str">
            <v>A</v>
          </cell>
          <cell r="C258" t="str">
            <v>Chelt.financ.cu amort.primelor obl.</v>
          </cell>
        </row>
        <row r="259">
          <cell r="A259" t="str">
            <v>6871.</v>
          </cell>
          <cell r="B259" t="str">
            <v>A</v>
          </cell>
          <cell r="C259" t="str">
            <v>Chelt.except.cu amortiz.imobiliz.</v>
          </cell>
        </row>
        <row r="260">
          <cell r="A260" t="str">
            <v>6872.</v>
          </cell>
          <cell r="B260" t="str">
            <v>A</v>
          </cell>
          <cell r="C260" t="str">
            <v>Chelt.except.cu proviz.pt.riscuri</v>
          </cell>
        </row>
        <row r="261">
          <cell r="A261" t="str">
            <v>6873.</v>
          </cell>
          <cell r="B261" t="str">
            <v>A</v>
          </cell>
          <cell r="C261" t="str">
            <v>Chelt.except.cu proviz.pt.deprecier</v>
          </cell>
        </row>
        <row r="262">
          <cell r="A262" t="str">
            <v>6874.</v>
          </cell>
          <cell r="B262" t="str">
            <v>A</v>
          </cell>
          <cell r="C262" t="str">
            <v>Chelt.except.cu proviz.reglementate</v>
          </cell>
        </row>
        <row r="263">
          <cell r="A263" t="str">
            <v>691 .</v>
          </cell>
          <cell r="B263" t="str">
            <v>A</v>
          </cell>
          <cell r="C263" t="str">
            <v>Chelt.cu impozitul pe profit</v>
          </cell>
        </row>
        <row r="264">
          <cell r="A264" t="str">
            <v>7011.</v>
          </cell>
          <cell r="B264" t="str">
            <v>P</v>
          </cell>
          <cell r="C264" t="str">
            <v>Venit.din vinz.prod.finite EXPL</v>
          </cell>
        </row>
        <row r="265">
          <cell r="A265" t="str">
            <v>7012.</v>
          </cell>
          <cell r="B265" t="str">
            <v>P</v>
          </cell>
          <cell r="C265" t="str">
            <v>venit.din vinz.prod.finite GATER</v>
          </cell>
        </row>
        <row r="266">
          <cell r="A266" t="str">
            <v>7013.</v>
          </cell>
          <cell r="B266" t="str">
            <v>P</v>
          </cell>
          <cell r="C266" t="str">
            <v>Venit.din vinz.prod.finite PARCHET</v>
          </cell>
        </row>
        <row r="267">
          <cell r="A267" t="str">
            <v>7015.</v>
          </cell>
          <cell r="B267" t="str">
            <v>P</v>
          </cell>
          <cell r="C267" t="str">
            <v>Venit.din vinz.prod.finite SERA</v>
          </cell>
        </row>
        <row r="268">
          <cell r="A268" t="str">
            <v>702 .</v>
          </cell>
          <cell r="B268" t="str">
            <v>P</v>
          </cell>
          <cell r="C268" t="str">
            <v>Venituri din vanzare semifabricate</v>
          </cell>
        </row>
        <row r="269">
          <cell r="A269" t="str">
            <v>703 .</v>
          </cell>
          <cell r="B269" t="str">
            <v>P</v>
          </cell>
          <cell r="C269" t="str">
            <v>Venituri din vanz.prod.reziduale</v>
          </cell>
        </row>
        <row r="270">
          <cell r="A270" t="str">
            <v>704 .</v>
          </cell>
          <cell r="B270" t="str">
            <v>P</v>
          </cell>
          <cell r="C270" t="str">
            <v>Venituri din lucrari si servicii</v>
          </cell>
        </row>
        <row r="271">
          <cell r="A271" t="str">
            <v>705 .</v>
          </cell>
          <cell r="B271" t="str">
            <v>P</v>
          </cell>
          <cell r="C271" t="str">
            <v>Venituri din studii si cercetari</v>
          </cell>
        </row>
        <row r="272">
          <cell r="A272" t="str">
            <v>706 .</v>
          </cell>
          <cell r="B272" t="str">
            <v>P</v>
          </cell>
          <cell r="C272" t="str">
            <v>Venituri din redev.locatii, chirii</v>
          </cell>
        </row>
        <row r="273">
          <cell r="A273" t="str">
            <v>707 .</v>
          </cell>
          <cell r="B273" t="str">
            <v>P</v>
          </cell>
          <cell r="C273" t="str">
            <v>Venituri din vanzarea marfurilor</v>
          </cell>
        </row>
        <row r="274">
          <cell r="A274" t="str">
            <v>708 .</v>
          </cell>
          <cell r="B274" t="str">
            <v>P</v>
          </cell>
          <cell r="C274" t="str">
            <v>Venituri din activitati diverse</v>
          </cell>
        </row>
        <row r="275">
          <cell r="A275" t="str">
            <v>711 .</v>
          </cell>
          <cell r="B275" t="str">
            <v>P</v>
          </cell>
          <cell r="C275" t="str">
            <v>Venituri din productia stocata</v>
          </cell>
        </row>
        <row r="276">
          <cell r="A276" t="str">
            <v>721 .</v>
          </cell>
          <cell r="B276" t="str">
            <v>P</v>
          </cell>
          <cell r="C276" t="str">
            <v>Venituri din prod.de imob.necorp.</v>
          </cell>
        </row>
        <row r="277">
          <cell r="A277" t="str">
            <v>722 .</v>
          </cell>
          <cell r="B277" t="str">
            <v>P</v>
          </cell>
          <cell r="C277" t="str">
            <v>Venituri din prod.imob.corporale</v>
          </cell>
        </row>
        <row r="278">
          <cell r="A278" t="str">
            <v>741 .</v>
          </cell>
          <cell r="B278" t="str">
            <v>P</v>
          </cell>
          <cell r="C278" t="str">
            <v>Venituri din subventii de exploat.</v>
          </cell>
        </row>
        <row r="279">
          <cell r="A279" t="str">
            <v>754 .</v>
          </cell>
          <cell r="B279" t="str">
            <v>P</v>
          </cell>
          <cell r="C279" t="str">
            <v>Venituri din creante reactivate</v>
          </cell>
        </row>
        <row r="280">
          <cell r="A280" t="str">
            <v>7581.</v>
          </cell>
          <cell r="B280" t="str">
            <v>P</v>
          </cell>
          <cell r="C280" t="str">
            <v>Venituri din despag.,amenzi,penalit</v>
          </cell>
        </row>
        <row r="281">
          <cell r="A281" t="str">
            <v>7582.</v>
          </cell>
          <cell r="B281" t="str">
            <v>P</v>
          </cell>
          <cell r="C281" t="str">
            <v>Venituri din donatii si subventii p</v>
          </cell>
        </row>
        <row r="282">
          <cell r="A282" t="str">
            <v>7583.</v>
          </cell>
          <cell r="B282" t="str">
            <v>P</v>
          </cell>
          <cell r="C282" t="str">
            <v>Venituri din vanz.activelor si alte</v>
          </cell>
        </row>
        <row r="283">
          <cell r="A283" t="str">
            <v>7584.</v>
          </cell>
          <cell r="B283" t="str">
            <v>P</v>
          </cell>
          <cell r="C283" t="str">
            <v>Venituri din subventii pt.investiti</v>
          </cell>
        </row>
        <row r="284">
          <cell r="A284" t="str">
            <v>7588.</v>
          </cell>
          <cell r="B284" t="str">
            <v>P</v>
          </cell>
          <cell r="C284" t="str">
            <v>Alte venituri din exploatare</v>
          </cell>
        </row>
        <row r="285">
          <cell r="A285" t="str">
            <v>761 .</v>
          </cell>
          <cell r="B285" t="str">
            <v>P</v>
          </cell>
          <cell r="C285" t="str">
            <v>Venituri din participatii</v>
          </cell>
        </row>
        <row r="286">
          <cell r="A286" t="str">
            <v>762 .</v>
          </cell>
          <cell r="B286" t="str">
            <v>P</v>
          </cell>
          <cell r="C286" t="str">
            <v>Venituri din alte imob.financiare</v>
          </cell>
        </row>
        <row r="287">
          <cell r="A287" t="str">
            <v>763 .</v>
          </cell>
          <cell r="B287" t="str">
            <v>P</v>
          </cell>
          <cell r="C287" t="str">
            <v>Venituri din creante imobilizate</v>
          </cell>
        </row>
        <row r="288">
          <cell r="A288" t="str">
            <v>764 .</v>
          </cell>
          <cell r="B288" t="str">
            <v>P</v>
          </cell>
          <cell r="C288" t="str">
            <v>Venituri din titluri de plasament</v>
          </cell>
        </row>
        <row r="289">
          <cell r="A289" t="str">
            <v>765 .</v>
          </cell>
          <cell r="B289" t="str">
            <v>P</v>
          </cell>
          <cell r="C289" t="str">
            <v>Venituri din dif. de curs valutar</v>
          </cell>
        </row>
        <row r="290">
          <cell r="A290" t="str">
            <v>766 .</v>
          </cell>
          <cell r="B290" t="str">
            <v>P</v>
          </cell>
          <cell r="C290" t="str">
            <v>Venituri din dobanzi</v>
          </cell>
        </row>
        <row r="291">
          <cell r="A291" t="str">
            <v>767 .</v>
          </cell>
          <cell r="B291" t="str">
            <v>P</v>
          </cell>
          <cell r="C291" t="str">
            <v>Venituri din sconturi obtinute</v>
          </cell>
        </row>
        <row r="292">
          <cell r="A292" t="str">
            <v>768 .</v>
          </cell>
          <cell r="B292" t="str">
            <v>P</v>
          </cell>
          <cell r="C292" t="str">
            <v>Alte venituri financiare</v>
          </cell>
        </row>
        <row r="293">
          <cell r="A293" t="str">
            <v>7711.</v>
          </cell>
          <cell r="B293" t="str">
            <v>P</v>
          </cell>
          <cell r="C293" t="str">
            <v>Venituri din sub.pt.evenim.deos.</v>
          </cell>
        </row>
        <row r="294">
          <cell r="A294" t="str">
            <v>7812.</v>
          </cell>
          <cell r="B294" t="str">
            <v>P</v>
          </cell>
          <cell r="C294" t="str">
            <v>Venit.din proviz.pt.risc.si chelt.</v>
          </cell>
        </row>
        <row r="295">
          <cell r="A295" t="str">
            <v>7813.</v>
          </cell>
          <cell r="B295" t="str">
            <v>P</v>
          </cell>
          <cell r="C295" t="str">
            <v>Venit.din proviz.pt.depr.imobiliz.</v>
          </cell>
        </row>
        <row r="296">
          <cell r="A296" t="str">
            <v>7814.</v>
          </cell>
          <cell r="B296" t="str">
            <v>P</v>
          </cell>
          <cell r="C296" t="str">
            <v>Venit.din proviz.pt.depr.activ.circ</v>
          </cell>
        </row>
        <row r="297">
          <cell r="A297" t="str">
            <v>7862.</v>
          </cell>
          <cell r="B297" t="str">
            <v>P</v>
          </cell>
          <cell r="C297" t="str">
            <v>Venit.din proviz.pt.risc.si chelt.</v>
          </cell>
        </row>
        <row r="298">
          <cell r="A298" t="str">
            <v>7863.</v>
          </cell>
          <cell r="B298" t="str">
            <v>P</v>
          </cell>
          <cell r="C298" t="str">
            <v>Venit.din proviz.pt.deprecieri</v>
          </cell>
        </row>
        <row r="299">
          <cell r="A299" t="str">
            <v>7863.</v>
          </cell>
          <cell r="B299" t="str">
            <v>P</v>
          </cell>
          <cell r="C299" t="str">
            <v>Venit.except.din proviz.deprecieri</v>
          </cell>
        </row>
        <row r="300">
          <cell r="A300" t="str">
            <v>7872.</v>
          </cell>
          <cell r="B300" t="str">
            <v>P</v>
          </cell>
          <cell r="C300" t="str">
            <v>Venit.except.din proviz.riscuri</v>
          </cell>
        </row>
        <row r="301">
          <cell r="A301" t="str">
            <v>7874.</v>
          </cell>
          <cell r="B301" t="str">
            <v>P</v>
          </cell>
          <cell r="C301" t="str">
            <v>Venit.except.din proviz.reglement.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T7"/>
      <sheetName val="Ethylene Ldr"/>
      <sheetName val="T9  Ethylene ldr Standard"/>
      <sheetName val="T10 Ethylene ldr NP"/>
      <sheetName val="T11 Ethylene ldr gasoil"/>
      <sheetName val="T12 Ethylene lgd basic"/>
      <sheetName val=" Ethylene - ethane"/>
      <sheetName val="T13 Naphtha"/>
      <sheetName val="T14 Butadiene"/>
      <sheetName val="PDH"/>
      <sheetName val="Propylene Splitting"/>
      <sheetName val="T17 Chlorine ldr net"/>
      <sheetName val="T18 Chlorine ldr ecu"/>
      <sheetName val="T19 ECU ldr "/>
      <sheetName val="T20 EDC ldr"/>
      <sheetName val="T21 VCM ldr"/>
      <sheetName val="T22 Chlorine lgd net"/>
      <sheetName val="T23 Chlorine lgd ecu"/>
      <sheetName val="T24 ECU lgd"/>
      <sheetName val="T25 EDC lgd"/>
      <sheetName val="T26 VCM lgd"/>
      <sheetName val="T28"/>
      <sheetName val="T29 PVC ldr"/>
      <sheetName val="T30 PVC lgd"/>
      <sheetName val="T31"/>
      <sheetName val="LDPE ldr"/>
      <sheetName val="T33 LDPE lgd"/>
      <sheetName val="T34"/>
      <sheetName val="LLDPE ldr"/>
      <sheetName val="T36 LLDPE lgd"/>
      <sheetName val="T37"/>
      <sheetName val="HDPE ldr"/>
      <sheetName val="T39 HDPE lgd"/>
      <sheetName val="T40"/>
      <sheetName val="T41 HDPE BM ldr"/>
      <sheetName val="T42 HDPE BM lgd"/>
      <sheetName val="T43"/>
      <sheetName val="T44 EO ldr"/>
      <sheetName val="MEG ldr"/>
      <sheetName val="T46 EO lgd"/>
      <sheetName val="T47 EO+EG lgd"/>
      <sheetName val="T48"/>
      <sheetName val="PP ldr"/>
      <sheetName val="T50 PP lgd"/>
      <sheetName val="T51"/>
      <sheetName val="T52 ACN ldr"/>
      <sheetName val="T53 ACN lgd"/>
      <sheetName val="T54"/>
      <sheetName val="Methanol"/>
      <sheetName val="T56 MTBE"/>
      <sheetName val="Benzene Pygas"/>
      <sheetName val="T58 Benzene Tol HDA"/>
      <sheetName val="T59"/>
      <sheetName val="T60"/>
      <sheetName val="T61 Reformate ldr"/>
      <sheetName val="T62 Reformate lgd"/>
      <sheetName val="T63"/>
      <sheetName val="MX ldr"/>
      <sheetName val="T65 MX lgd"/>
      <sheetName val="T66"/>
      <sheetName val="T67 MX TDP"/>
      <sheetName val="PX ldr"/>
      <sheetName val="T69 PX lgd"/>
      <sheetName val="T70"/>
      <sheetName val="Cyclo ldr"/>
      <sheetName val="T72 Cyclo lgd"/>
      <sheetName val="T73"/>
      <sheetName val="Styrene ldr"/>
      <sheetName val="T75 Styrene lgd"/>
      <sheetName val="T76"/>
      <sheetName val="PS ldr"/>
      <sheetName val="T78 PS lgd"/>
      <sheetName val="T79"/>
      <sheetName val="Cumene ldr"/>
      <sheetName val="Phenol ldr"/>
      <sheetName val="T82 Cumene lgd"/>
      <sheetName val="T83 Phenol lgd"/>
      <sheetName val="T84"/>
      <sheetName val="PTA ldr"/>
      <sheetName val="t86"/>
      <sheetName val="T87 PET ldr"/>
      <sheetName val="PET lgd"/>
      <sheetName val="BI"/>
      <sheetName val="BJ"/>
      <sheetName val="BO"/>
      <sheetName val="BP"/>
      <sheetName val="T89"/>
      <sheetName val="HCN Andrussow"/>
      <sheetName val="Input_Data"/>
      <sheetName val="Ethylene_Ldr"/>
      <sheetName val="T9__Ethylene_ldr_Standard"/>
      <sheetName val="T10_Ethylene_ldr_NP"/>
      <sheetName val="T11_Ethylene_ldr_gasoil"/>
      <sheetName val="T12_Ethylene_lgd_basic"/>
      <sheetName val="_Ethylene_-_ethane"/>
      <sheetName val="T13_Naphtha"/>
      <sheetName val="T14_Butadiene"/>
      <sheetName val="Propylene_Splitting"/>
      <sheetName val="T17_Chlorine_ldr_net"/>
      <sheetName val="T18_Chlorine_ldr_ecu"/>
      <sheetName val="T19_ECU_ldr_"/>
      <sheetName val="T20_EDC_ldr"/>
      <sheetName val="T21_VCM_ldr"/>
      <sheetName val="T22_Chlorine_lgd_net"/>
      <sheetName val="T23_Chlorine_lgd_ecu"/>
      <sheetName val="T24_ECU_lgd"/>
      <sheetName val="T25_EDC_lgd"/>
      <sheetName val="T26_VCM_lgd"/>
      <sheetName val="T29_PVC_ldr"/>
      <sheetName val="T30_PVC_lgd"/>
      <sheetName val="LDPE_ldr"/>
      <sheetName val="T33_LDPE_lgd"/>
      <sheetName val="LLDPE_ldr"/>
      <sheetName val="T36_LLDPE_lgd"/>
      <sheetName val="HDPE_ldr"/>
      <sheetName val="T39_HDPE_lgd"/>
      <sheetName val="T41_HDPE_BM_ldr"/>
      <sheetName val="T42_HDPE_BM_lgd"/>
      <sheetName val="T44_EO_ldr"/>
      <sheetName val="MEG_ldr"/>
      <sheetName val="T46_EO_lgd"/>
      <sheetName val="T47_EO+EG_lgd"/>
      <sheetName val="PP_ldr"/>
      <sheetName val="T50_PP_lgd"/>
      <sheetName val="T52_ACN_ldr"/>
      <sheetName val="T53_ACN_lgd"/>
      <sheetName val="T56_MTBE"/>
      <sheetName val="Benzene_Pygas"/>
      <sheetName val="T58_Benzene_Tol_HDA"/>
      <sheetName val="T61_Reformate_ldr"/>
      <sheetName val="T62_Reformate_lgd"/>
      <sheetName val="MX_ldr"/>
      <sheetName val="T65_MX_lgd"/>
      <sheetName val="T67_MX_TDP"/>
      <sheetName val="PX_ldr"/>
      <sheetName val="T69_PX_lgd"/>
      <sheetName val="Cyclo_ldr"/>
      <sheetName val="T72_Cyclo_lgd"/>
      <sheetName val="Styrene_ldr"/>
      <sheetName val="T75_Styrene_lgd"/>
      <sheetName val="PS_ldr"/>
      <sheetName val="T78_PS_lgd"/>
      <sheetName val="Cumene_ldr"/>
      <sheetName val="Phenol_ldr"/>
      <sheetName val="T82_Cumene_lgd"/>
      <sheetName val="T83_Phenol_lgd"/>
      <sheetName val="PTA_ldr"/>
      <sheetName val="T87_PET_ldr"/>
      <sheetName val="PET_lgd"/>
      <sheetName val="HCN_Andrussow"/>
      <sheetName val="Input_Data1"/>
      <sheetName val="Ethylene_Ldr1"/>
      <sheetName val="T9__Ethylene_ldr_Standard1"/>
      <sheetName val="T10_Ethylene_ldr_NP1"/>
      <sheetName val="T11_Ethylene_ldr_gasoil1"/>
      <sheetName val="T12_Ethylene_lgd_basic1"/>
      <sheetName val="_Ethylene_-_ethane1"/>
      <sheetName val="T13_Naphtha1"/>
      <sheetName val="T14_Butadiene1"/>
      <sheetName val="Propylene_Splitting1"/>
      <sheetName val="T17_Chlorine_ldr_net1"/>
      <sheetName val="T18_Chlorine_ldr_ecu1"/>
      <sheetName val="T19_ECU_ldr_1"/>
      <sheetName val="T20_EDC_ldr1"/>
      <sheetName val="T21_VCM_ldr1"/>
      <sheetName val="T22_Chlorine_lgd_net1"/>
      <sheetName val="T23_Chlorine_lgd_ecu1"/>
      <sheetName val="T24_ECU_lgd1"/>
      <sheetName val="T25_EDC_lgd1"/>
      <sheetName val="T26_VCM_lgd1"/>
      <sheetName val="T29_PVC_ldr1"/>
      <sheetName val="T30_PVC_lgd1"/>
      <sheetName val="LDPE_ldr1"/>
      <sheetName val="T33_LDPE_lgd1"/>
      <sheetName val="LLDPE_ldr1"/>
      <sheetName val="T36_LLDPE_lgd1"/>
      <sheetName val="HDPE_ldr1"/>
      <sheetName val="T39_HDPE_lgd1"/>
      <sheetName val="T41_HDPE_BM_ldr1"/>
      <sheetName val="T42_HDPE_BM_lgd1"/>
      <sheetName val="T44_EO_ldr1"/>
      <sheetName val="MEG_ldr1"/>
      <sheetName val="T46_EO_lgd1"/>
      <sheetName val="T47_EO+EG_lgd1"/>
      <sheetName val="PP_ldr1"/>
      <sheetName val="T50_PP_lgd1"/>
      <sheetName val="T52_ACN_ldr1"/>
      <sheetName val="T53_ACN_lgd1"/>
      <sheetName val="T56_MTBE1"/>
      <sheetName val="Benzene_Pygas1"/>
      <sheetName val="T58_Benzene_Tol_HDA1"/>
      <sheetName val="T61_Reformate_ldr1"/>
      <sheetName val="T62_Reformate_lgd1"/>
      <sheetName val="MX_ldr1"/>
      <sheetName val="T65_MX_lgd1"/>
      <sheetName val="T67_MX_TDP1"/>
      <sheetName val="PX_ldr1"/>
      <sheetName val="T69_PX_lgd1"/>
      <sheetName val="Cyclo_ldr1"/>
      <sheetName val="T72_Cyclo_lgd1"/>
      <sheetName val="Styrene_ldr1"/>
      <sheetName val="T75_Styrene_lgd1"/>
      <sheetName val="PS_ldr1"/>
      <sheetName val="T78_PS_lgd1"/>
      <sheetName val="Cumene_ldr1"/>
      <sheetName val="Phenol_ldr1"/>
      <sheetName val="T82_Cumene_lgd1"/>
      <sheetName val="T83_Phenol_lgd1"/>
      <sheetName val="PTA_ldr1"/>
      <sheetName val="T87_PET_ldr1"/>
      <sheetName val="PET_lgd1"/>
      <sheetName val="HCN_Andrussow1"/>
      <sheetName val="Input_Data2"/>
      <sheetName val="Ethylene_Ldr2"/>
      <sheetName val="T9__Ethylene_ldr_Standard2"/>
      <sheetName val="T10_Ethylene_ldr_NP2"/>
      <sheetName val="T11_Ethylene_ldr_gasoil2"/>
      <sheetName val="T12_Ethylene_lgd_basic2"/>
      <sheetName val="_Ethylene_-_ethane2"/>
      <sheetName val="T13_Naphtha2"/>
      <sheetName val="T14_Butadiene2"/>
      <sheetName val="Propylene_Splitting2"/>
      <sheetName val="T17_Chlorine_ldr_net2"/>
      <sheetName val="T18_Chlorine_ldr_ecu2"/>
      <sheetName val="T19_ECU_ldr_2"/>
      <sheetName val="T20_EDC_ldr2"/>
      <sheetName val="T21_VCM_ldr2"/>
      <sheetName val="T22_Chlorine_lgd_net2"/>
      <sheetName val="T23_Chlorine_lgd_ecu2"/>
      <sheetName val="T24_ECU_lgd2"/>
      <sheetName val="T25_EDC_lgd2"/>
      <sheetName val="T26_VCM_lgd2"/>
      <sheetName val="T29_PVC_ldr2"/>
      <sheetName val="T30_PVC_lgd2"/>
      <sheetName val="LDPE_ldr2"/>
      <sheetName val="T33_LDPE_lgd2"/>
      <sheetName val="LLDPE_ldr2"/>
      <sheetName val="T36_LLDPE_lgd2"/>
      <sheetName val="HDPE_ldr2"/>
      <sheetName val="T39_HDPE_lgd2"/>
      <sheetName val="T41_HDPE_BM_ldr2"/>
      <sheetName val="T42_HDPE_BM_lgd2"/>
      <sheetName val="T44_EO_ldr2"/>
      <sheetName val="MEG_ldr2"/>
      <sheetName val="T46_EO_lgd2"/>
      <sheetName val="T47_EO+EG_lgd2"/>
      <sheetName val="PP_ldr2"/>
      <sheetName val="T50_PP_lgd2"/>
      <sheetName val="T52_ACN_ldr2"/>
      <sheetName val="T53_ACN_lgd2"/>
      <sheetName val="T56_MTBE2"/>
      <sheetName val="Benzene_Pygas2"/>
      <sheetName val="T58_Benzene_Tol_HDA2"/>
      <sheetName val="T61_Reformate_ldr2"/>
      <sheetName val="T62_Reformate_lgd2"/>
      <sheetName val="MX_ldr2"/>
      <sheetName val="T65_MX_lgd2"/>
      <sheetName val="T67_MX_TDP2"/>
      <sheetName val="PX_ldr2"/>
      <sheetName val="T69_PX_lgd2"/>
      <sheetName val="Cyclo_ldr2"/>
      <sheetName val="T72_Cyclo_lgd2"/>
      <sheetName val="Styrene_ldr2"/>
      <sheetName val="T75_Styrene_lgd2"/>
      <sheetName val="PS_ldr2"/>
      <sheetName val="T78_PS_lgd2"/>
      <sheetName val="Cumene_ldr2"/>
      <sheetName val="Phenol_ldr2"/>
      <sheetName val="T82_Cumene_lgd2"/>
      <sheetName val="T83_Phenol_lgd2"/>
      <sheetName val="PTA_ldr2"/>
      <sheetName val="T87_PET_ldr2"/>
      <sheetName val="PET_lgd2"/>
      <sheetName val="HCN_Andrussow2"/>
      <sheetName val="Input_Data3"/>
      <sheetName val="Ethylene_Ldr3"/>
      <sheetName val="T9__Ethylene_ldr_Standard3"/>
      <sheetName val="T10_Ethylene_ldr_NP3"/>
      <sheetName val="T11_Ethylene_ldr_gasoil3"/>
      <sheetName val="T12_Ethylene_lgd_basic3"/>
      <sheetName val="_Ethylene_-_ethane3"/>
      <sheetName val="T13_Naphtha3"/>
      <sheetName val="T14_Butadiene3"/>
      <sheetName val="Propylene_Splitting3"/>
      <sheetName val="T17_Chlorine_ldr_net3"/>
      <sheetName val="T18_Chlorine_ldr_ecu3"/>
      <sheetName val="T19_ECU_ldr_3"/>
      <sheetName val="T20_EDC_ldr3"/>
      <sheetName val="T21_VCM_ldr3"/>
      <sheetName val="T22_Chlorine_lgd_net3"/>
      <sheetName val="T23_Chlorine_lgd_ecu3"/>
      <sheetName val="T24_ECU_lgd3"/>
      <sheetName val="T25_EDC_lgd3"/>
      <sheetName val="T26_VCM_lgd3"/>
      <sheetName val="T29_PVC_ldr3"/>
      <sheetName val="T30_PVC_lgd3"/>
      <sheetName val="LDPE_ldr3"/>
      <sheetName val="T33_LDPE_lgd3"/>
      <sheetName val="LLDPE_ldr3"/>
      <sheetName val="T36_LLDPE_lgd3"/>
      <sheetName val="HDPE_ldr3"/>
      <sheetName val="T39_HDPE_lgd3"/>
      <sheetName val="T41_HDPE_BM_ldr3"/>
      <sheetName val="T42_HDPE_BM_lgd3"/>
      <sheetName val="T44_EO_ldr3"/>
      <sheetName val="MEG_ldr3"/>
      <sheetName val="T46_EO_lgd3"/>
      <sheetName val="T47_EO+EG_lgd3"/>
      <sheetName val="PP_ldr3"/>
      <sheetName val="T50_PP_lgd3"/>
      <sheetName val="T52_ACN_ldr3"/>
      <sheetName val="T53_ACN_lgd3"/>
      <sheetName val="T56_MTBE3"/>
      <sheetName val="Benzene_Pygas3"/>
      <sheetName val="T58_Benzene_Tol_HDA3"/>
      <sheetName val="T61_Reformate_ldr3"/>
      <sheetName val="T62_Reformate_lgd3"/>
      <sheetName val="MX_ldr3"/>
      <sheetName val="T65_MX_lgd3"/>
      <sheetName val="T67_MX_TDP3"/>
      <sheetName val="PX_ldr3"/>
      <sheetName val="T69_PX_lgd3"/>
      <sheetName val="Cyclo_ldr3"/>
      <sheetName val="T72_Cyclo_lgd3"/>
      <sheetName val="Styrene_ldr3"/>
      <sheetName val="T75_Styrene_lgd3"/>
      <sheetName val="PS_ldr3"/>
      <sheetName val="T78_PS_lgd3"/>
      <sheetName val="Cumene_ldr3"/>
      <sheetName val="Phenol_ldr3"/>
      <sheetName val="T82_Cumene_lgd3"/>
      <sheetName val="T83_Phenol_lgd3"/>
      <sheetName val="PTA_ldr3"/>
      <sheetName val="T87_PET_ldr3"/>
      <sheetName val="PET_lgd3"/>
      <sheetName val="HCN_Andrussow3"/>
      <sheetName val="Input_Data4"/>
      <sheetName val="Ethylene_Ldr4"/>
      <sheetName val="T9__Ethylene_ldr_Standard4"/>
      <sheetName val="T10_Ethylene_ldr_NP4"/>
      <sheetName val="T11_Ethylene_ldr_gasoil4"/>
      <sheetName val="T12_Ethylene_lgd_basic4"/>
      <sheetName val="_Ethylene_-_ethane4"/>
      <sheetName val="T13_Naphtha4"/>
      <sheetName val="T14_Butadiene4"/>
      <sheetName val="Propylene_Splitting4"/>
      <sheetName val="T17_Chlorine_ldr_net4"/>
      <sheetName val="T18_Chlorine_ldr_ecu4"/>
      <sheetName val="T19_ECU_ldr_4"/>
      <sheetName val="T20_EDC_ldr4"/>
      <sheetName val="T21_VCM_ldr4"/>
      <sheetName val="T22_Chlorine_lgd_net4"/>
      <sheetName val="T23_Chlorine_lgd_ecu4"/>
      <sheetName val="T24_ECU_lgd4"/>
      <sheetName val="T25_EDC_lgd4"/>
      <sheetName val="T26_VCM_lgd4"/>
      <sheetName val="T29_PVC_ldr4"/>
      <sheetName val="T30_PVC_lgd4"/>
      <sheetName val="LDPE_ldr4"/>
      <sheetName val="T33_LDPE_lgd4"/>
      <sheetName val="LLDPE_ldr4"/>
      <sheetName val="T36_LLDPE_lgd4"/>
      <sheetName val="HDPE_ldr4"/>
      <sheetName val="T39_HDPE_lgd4"/>
      <sheetName val="T41_HDPE_BM_ldr4"/>
      <sheetName val="T42_HDPE_BM_lgd4"/>
      <sheetName val="T44_EO_ldr4"/>
      <sheetName val="MEG_ldr4"/>
      <sheetName val="T46_EO_lgd4"/>
      <sheetName val="T47_EO+EG_lgd4"/>
      <sheetName val="PP_ldr4"/>
      <sheetName val="T50_PP_lgd4"/>
      <sheetName val="T52_ACN_ldr4"/>
      <sheetName val="T53_ACN_lgd4"/>
      <sheetName val="T56_MTBE4"/>
      <sheetName val="Benzene_Pygas4"/>
      <sheetName val="T58_Benzene_Tol_HDA4"/>
      <sheetName val="T61_Reformate_ldr4"/>
      <sheetName val="T62_Reformate_lgd4"/>
      <sheetName val="MX_ldr4"/>
      <sheetName val="T65_MX_lgd4"/>
      <sheetName val="T67_MX_TDP4"/>
      <sheetName val="PX_ldr4"/>
      <sheetName val="T69_PX_lgd4"/>
      <sheetName val="Cyclo_ldr4"/>
      <sheetName val="T72_Cyclo_lgd4"/>
      <sheetName val="Styrene_ldr4"/>
      <sheetName val="T75_Styrene_lgd4"/>
      <sheetName val="PS_ldr4"/>
      <sheetName val="T78_PS_lgd4"/>
      <sheetName val="Cumene_ldr4"/>
      <sheetName val="Phenol_ldr4"/>
      <sheetName val="T82_Cumene_lgd4"/>
      <sheetName val="T83_Phenol_lgd4"/>
      <sheetName val="PTA_ldr4"/>
      <sheetName val="T87_PET_ldr4"/>
      <sheetName val="PET_lgd4"/>
      <sheetName val="HCN_Andrussow4"/>
      <sheetName val="Input_Data5"/>
      <sheetName val="Ethylene_Ldr5"/>
      <sheetName val="T9__Ethylene_ldr_Standard5"/>
      <sheetName val="T10_Ethylene_ldr_NP5"/>
      <sheetName val="T11_Ethylene_ldr_gasoil5"/>
      <sheetName val="T12_Ethylene_lgd_basic5"/>
      <sheetName val="_Ethylene_-_ethane5"/>
      <sheetName val="T13_Naphtha5"/>
      <sheetName val="T14_Butadiene5"/>
      <sheetName val="Propylene_Splitting5"/>
      <sheetName val="T17_Chlorine_ldr_net5"/>
      <sheetName val="T18_Chlorine_ldr_ecu5"/>
      <sheetName val="T19_ECU_ldr_5"/>
      <sheetName val="T20_EDC_ldr5"/>
      <sheetName val="T21_VCM_ldr5"/>
      <sheetName val="T22_Chlorine_lgd_net5"/>
      <sheetName val="T23_Chlorine_lgd_ecu5"/>
      <sheetName val="T24_ECU_lgd5"/>
      <sheetName val="T25_EDC_lgd5"/>
      <sheetName val="T26_VCM_lgd5"/>
      <sheetName val="T29_PVC_ldr5"/>
      <sheetName val="T30_PVC_lgd5"/>
      <sheetName val="LDPE_ldr5"/>
      <sheetName val="T33_LDPE_lgd5"/>
      <sheetName val="LLDPE_ldr5"/>
      <sheetName val="T36_LLDPE_lgd5"/>
      <sheetName val="HDPE_ldr5"/>
      <sheetName val="T39_HDPE_lgd5"/>
      <sheetName val="T41_HDPE_BM_ldr5"/>
      <sheetName val="T42_HDPE_BM_lgd5"/>
      <sheetName val="T44_EO_ldr5"/>
      <sheetName val="MEG_ldr5"/>
      <sheetName val="T46_EO_lgd5"/>
      <sheetName val="T47_EO+EG_lgd5"/>
      <sheetName val="PP_ldr5"/>
      <sheetName val="T50_PP_lgd5"/>
      <sheetName val="T52_ACN_ldr5"/>
      <sheetName val="T53_ACN_lgd5"/>
      <sheetName val="T56_MTBE5"/>
      <sheetName val="Benzene_Pygas5"/>
      <sheetName val="T58_Benzene_Tol_HDA5"/>
      <sheetName val="T61_Reformate_ldr5"/>
      <sheetName val="T62_Reformate_lgd5"/>
      <sheetName val="MX_ldr5"/>
      <sheetName val="T65_MX_lgd5"/>
      <sheetName val="T67_MX_TDP5"/>
      <sheetName val="PX_ldr5"/>
      <sheetName val="T69_PX_lgd5"/>
      <sheetName val="Cyclo_ldr5"/>
      <sheetName val="T72_Cyclo_lgd5"/>
      <sheetName val="Styrene_ldr5"/>
      <sheetName val="T75_Styrene_lgd5"/>
      <sheetName val="PS_ldr5"/>
      <sheetName val="T78_PS_lgd5"/>
      <sheetName val="Cumene_ldr5"/>
      <sheetName val="Phenol_ldr5"/>
      <sheetName val="T82_Cumene_lgd5"/>
      <sheetName val="T83_Phenol_lgd5"/>
      <sheetName val="PTA_ldr5"/>
      <sheetName val="T87_PET_ldr5"/>
      <sheetName val="PET_lgd5"/>
      <sheetName val="HCN_Andrussow5"/>
      <sheetName val="Input_Data8"/>
      <sheetName val="Ethylene_Ldr8"/>
      <sheetName val="T9__Ethylene_ldr_Standard8"/>
      <sheetName val="T10_Ethylene_ldr_NP8"/>
      <sheetName val="T11_Ethylene_ldr_gasoil8"/>
      <sheetName val="T12_Ethylene_lgd_basic8"/>
      <sheetName val="_Ethylene_-_ethane8"/>
      <sheetName val="T13_Naphtha8"/>
      <sheetName val="T14_Butadiene8"/>
      <sheetName val="Propylene_Splitting8"/>
      <sheetName val="T17_Chlorine_ldr_net8"/>
      <sheetName val="T18_Chlorine_ldr_ecu8"/>
      <sheetName val="T19_ECU_ldr_8"/>
      <sheetName val="T20_EDC_ldr8"/>
      <sheetName val="T21_VCM_ldr8"/>
      <sheetName val="T22_Chlorine_lgd_net8"/>
      <sheetName val="T23_Chlorine_lgd_ecu8"/>
      <sheetName val="T24_ECU_lgd8"/>
      <sheetName val="T25_EDC_lgd8"/>
      <sheetName val="T26_VCM_lgd8"/>
      <sheetName val="T29_PVC_ldr8"/>
      <sheetName val="T30_PVC_lgd8"/>
      <sheetName val="LDPE_ldr8"/>
      <sheetName val="T33_LDPE_lgd8"/>
      <sheetName val="LLDPE_ldr8"/>
      <sheetName val="T36_LLDPE_lgd8"/>
      <sheetName val="HDPE_ldr8"/>
      <sheetName val="T39_HDPE_lgd8"/>
      <sheetName val="T41_HDPE_BM_ldr8"/>
      <sheetName val="T42_HDPE_BM_lgd8"/>
      <sheetName val="T44_EO_ldr8"/>
      <sheetName val="MEG_ldr8"/>
      <sheetName val="T46_EO_lgd8"/>
      <sheetName val="T47_EO+EG_lgd8"/>
      <sheetName val="PP_ldr8"/>
      <sheetName val="T50_PP_lgd8"/>
      <sheetName val="T52_ACN_ldr8"/>
      <sheetName val="T53_ACN_lgd8"/>
      <sheetName val="T56_MTBE8"/>
      <sheetName val="Benzene_Pygas8"/>
      <sheetName val="T58_Benzene_Tol_HDA8"/>
      <sheetName val="T61_Reformate_ldr8"/>
      <sheetName val="T62_Reformate_lgd8"/>
      <sheetName val="MX_ldr8"/>
      <sheetName val="T65_MX_lgd8"/>
      <sheetName val="T67_MX_TDP8"/>
      <sheetName val="PX_ldr8"/>
      <sheetName val="T69_PX_lgd8"/>
      <sheetName val="Cyclo_ldr8"/>
      <sheetName val="T72_Cyclo_lgd8"/>
      <sheetName val="Styrene_ldr8"/>
      <sheetName val="T75_Styrene_lgd8"/>
      <sheetName val="PS_ldr8"/>
      <sheetName val="T78_PS_lgd8"/>
      <sheetName val="Cumene_ldr8"/>
      <sheetName val="Phenol_ldr8"/>
      <sheetName val="Input_Data6"/>
      <sheetName val="Ethylene_Ldr6"/>
      <sheetName val="T9__Ethylene_ldr_Standard6"/>
      <sheetName val="T10_Ethylene_ldr_NP6"/>
      <sheetName val="T11_Ethylene_ldr_gasoil6"/>
      <sheetName val="T12_Ethylene_lgd_basic6"/>
      <sheetName val="_Ethylene_-_ethane6"/>
      <sheetName val="T13_Naphtha6"/>
      <sheetName val="T14_Butadiene6"/>
      <sheetName val="Propylene_Splitting6"/>
      <sheetName val="T17_Chlorine_ldr_net6"/>
      <sheetName val="T18_Chlorine_ldr_ecu6"/>
      <sheetName val="T19_ECU_ldr_6"/>
      <sheetName val="T20_EDC_ldr6"/>
      <sheetName val="T21_VCM_ldr6"/>
      <sheetName val="T22_Chlorine_lgd_net6"/>
      <sheetName val="T23_Chlorine_lgd_ecu6"/>
      <sheetName val="T24_ECU_lgd6"/>
      <sheetName val="T25_EDC_lgd6"/>
      <sheetName val="T26_VCM_lgd6"/>
      <sheetName val="T29_PVC_ldr6"/>
      <sheetName val="T30_PVC_lgd6"/>
      <sheetName val="LDPE_ldr6"/>
      <sheetName val="T33_LDPE_lgd6"/>
      <sheetName val="LLDPE_ldr6"/>
      <sheetName val="T36_LLDPE_lgd6"/>
      <sheetName val="HDPE_ldr6"/>
      <sheetName val="T39_HDPE_lgd6"/>
      <sheetName val="T41_HDPE_BM_ldr6"/>
      <sheetName val="T42_HDPE_BM_lgd6"/>
      <sheetName val="T44_EO_ldr6"/>
      <sheetName val="MEG_ldr6"/>
      <sheetName val="T46_EO_lgd6"/>
      <sheetName val="T47_EO+EG_lgd6"/>
      <sheetName val="PP_ldr6"/>
      <sheetName val="T50_PP_lgd6"/>
      <sheetName val="T52_ACN_ldr6"/>
      <sheetName val="T53_ACN_lgd6"/>
      <sheetName val="T56_MTBE6"/>
      <sheetName val="Benzene_Pygas6"/>
      <sheetName val="T58_Benzene_Tol_HDA6"/>
      <sheetName val="T61_Reformate_ldr6"/>
      <sheetName val="T62_Reformate_lgd6"/>
      <sheetName val="MX_ldr6"/>
      <sheetName val="T65_MX_lgd6"/>
      <sheetName val="T67_MX_TDP6"/>
      <sheetName val="PX_ldr6"/>
      <sheetName val="T69_PX_lgd6"/>
      <sheetName val="Cyclo_ldr6"/>
      <sheetName val="T72_Cyclo_lgd6"/>
      <sheetName val="Styrene_ldr6"/>
      <sheetName val="T75_Styrene_lgd6"/>
      <sheetName val="PS_ldr6"/>
      <sheetName val="T78_PS_lgd6"/>
      <sheetName val="Cumene_ldr6"/>
      <sheetName val="Phenol_ldr6"/>
      <sheetName val="T82_Cumene_lgd6"/>
      <sheetName val="T83_Phenol_lgd6"/>
      <sheetName val="PTA_ldr6"/>
      <sheetName val="T87_PET_ldr6"/>
      <sheetName val="PET_lgd6"/>
      <sheetName val="HCN_Andrussow6"/>
      <sheetName val="Input_Data7"/>
      <sheetName val="Ethylene_Ldr7"/>
      <sheetName val="T9__Ethylene_ldr_Standard7"/>
      <sheetName val="T10_Ethylene_ldr_NP7"/>
      <sheetName val="T11_Ethylene_ldr_gasoil7"/>
      <sheetName val="T12_Ethylene_lgd_basic7"/>
      <sheetName val="_Ethylene_-_ethane7"/>
      <sheetName val="T13_Naphtha7"/>
      <sheetName val="T14_Butadiene7"/>
      <sheetName val="Propylene_Splitting7"/>
      <sheetName val="T17_Chlorine_ldr_net7"/>
      <sheetName val="T18_Chlorine_ldr_ecu7"/>
      <sheetName val="T19_ECU_ldr_7"/>
      <sheetName val="T20_EDC_ldr7"/>
      <sheetName val="T21_VCM_ldr7"/>
      <sheetName val="T22_Chlorine_lgd_net7"/>
      <sheetName val="T23_Chlorine_lgd_ecu7"/>
      <sheetName val="T24_ECU_lgd7"/>
      <sheetName val="T25_EDC_lgd7"/>
      <sheetName val="T26_VCM_lgd7"/>
      <sheetName val="T29_PVC_ldr7"/>
      <sheetName val="T30_PVC_lgd7"/>
      <sheetName val="LDPE_ldr7"/>
      <sheetName val="T33_LDPE_lgd7"/>
      <sheetName val="LLDPE_ldr7"/>
      <sheetName val="T36_LLDPE_lgd7"/>
      <sheetName val="HDPE_ldr7"/>
      <sheetName val="T39_HDPE_lgd7"/>
      <sheetName val="T41_HDPE_BM_ldr7"/>
      <sheetName val="T42_HDPE_BM_lgd7"/>
      <sheetName val="T44_EO_ldr7"/>
      <sheetName val="MEG_ldr7"/>
      <sheetName val="T46_EO_lgd7"/>
      <sheetName val="T47_EO+EG_lgd7"/>
      <sheetName val="PP_ldr7"/>
      <sheetName val="T50_PP_lgd7"/>
      <sheetName val="T52_ACN_ldr7"/>
      <sheetName val="T53_ACN_lgd7"/>
      <sheetName val="T56_MTBE7"/>
      <sheetName val="Benzene_Pygas7"/>
      <sheetName val="T58_Benzene_Tol_HDA7"/>
      <sheetName val="T61_Reformate_ldr7"/>
      <sheetName val="T62_Reformate_lgd7"/>
      <sheetName val="MX_ldr7"/>
      <sheetName val="T65_MX_lgd7"/>
      <sheetName val="T67_MX_TDP7"/>
      <sheetName val="PX_ldr7"/>
      <sheetName val="T69_PX_lgd7"/>
      <sheetName val="Cyclo_ldr7"/>
      <sheetName val="T72_Cyclo_lgd7"/>
      <sheetName val="Styrene_ldr7"/>
      <sheetName val="T75_Styrene_lgd7"/>
      <sheetName val="PS_ldr7"/>
      <sheetName val="T78_PS_lgd7"/>
      <sheetName val="Cumene_ldr7"/>
      <sheetName val="Phenol_ldr7"/>
      <sheetName val="T82_Cumene_lgd7"/>
      <sheetName val="T83_Phenol_lgd7"/>
      <sheetName val="PTA_ldr7"/>
      <sheetName val="T87_PET_ldr7"/>
      <sheetName val="PET_lgd7"/>
      <sheetName val="HCN_Andrussow7"/>
      <sheetName val="Input_Data9"/>
      <sheetName val="Ethylene_Ldr9"/>
      <sheetName val="T9__Ethylene_ldr_Standard9"/>
      <sheetName val="T10_Ethylene_ldr_NP9"/>
      <sheetName val="T11_Ethylene_ldr_gasoil9"/>
      <sheetName val="T12_Ethylene_lgd_basic9"/>
      <sheetName val="_Ethylene_-_ethane9"/>
      <sheetName val="T13_Naphtha9"/>
      <sheetName val="T14_Butadiene9"/>
      <sheetName val="Propylene_Splitting9"/>
      <sheetName val="T17_Chlorine_ldr_net9"/>
      <sheetName val="T18_Chlorine_ldr_ecu9"/>
      <sheetName val="T19_ECU_ldr_9"/>
      <sheetName val="T20_EDC_ldr9"/>
      <sheetName val="T21_VCM_ldr9"/>
      <sheetName val="T22_Chlorine_lgd_net9"/>
      <sheetName val="T23_Chlorine_lgd_ecu9"/>
      <sheetName val="T24_ECU_lgd9"/>
      <sheetName val="T25_EDC_lgd9"/>
      <sheetName val="T26_VCM_lgd9"/>
      <sheetName val="T29_PVC_ldr9"/>
      <sheetName val="T30_PVC_lgd9"/>
      <sheetName val="LDPE_ldr9"/>
      <sheetName val="T33_LDPE_lgd9"/>
      <sheetName val="LLDPE_ldr9"/>
      <sheetName val="T36_LLDPE_lgd9"/>
      <sheetName val="HDPE_ldr9"/>
      <sheetName val="T39_HDPE_lgd9"/>
      <sheetName val="T41_HDPE_BM_ldr9"/>
      <sheetName val="T42_HDPE_BM_lgd9"/>
      <sheetName val="T44_EO_ldr9"/>
      <sheetName val="MEG_ldr9"/>
      <sheetName val="T46_EO_lgd9"/>
      <sheetName val="T47_EO+EG_lgd9"/>
      <sheetName val="PP_ldr9"/>
      <sheetName val="T50_PP_lgd9"/>
      <sheetName val="T52_ACN_ldr9"/>
      <sheetName val="T53_ACN_lgd9"/>
      <sheetName val="T56_MTBE9"/>
      <sheetName val="Benzene_Pygas9"/>
      <sheetName val="T58_Benzene_Tol_HDA9"/>
      <sheetName val="T61_Reformate_ldr9"/>
      <sheetName val="T62_Reformate_lgd9"/>
      <sheetName val="MX_ldr9"/>
      <sheetName val="T65_MX_lgd9"/>
      <sheetName val="T67_MX_TDP9"/>
      <sheetName val="PX_ldr9"/>
      <sheetName val="T69_PX_lgd9"/>
      <sheetName val="Cyclo_ldr9"/>
      <sheetName val="T72_Cyclo_lgd9"/>
      <sheetName val="Styrene_ldr9"/>
      <sheetName val="T75_Styrene_lgd9"/>
      <sheetName val="PS_ldr9"/>
      <sheetName val="T78_PS_lgd9"/>
      <sheetName val="Cumene_ldr9"/>
      <sheetName val="Phenol_ldr9"/>
      <sheetName val="T82_Cumene_lgd8"/>
      <sheetName val="T83_Phenol_lgd8"/>
      <sheetName val="PTA_ldr8"/>
      <sheetName val="T87_PET_ldr8"/>
      <sheetName val="PET_lgd8"/>
      <sheetName val="HCN_Andrussow8"/>
      <sheetName val="Input_Data16"/>
      <sheetName val="Ethylene_Ldr16"/>
      <sheetName val="T9__Ethylene_ldr_Standard16"/>
      <sheetName val="T10_Ethylene_ldr_NP16"/>
      <sheetName val="T11_Ethylene_ldr_gasoil16"/>
      <sheetName val="T12_Ethylene_lgd_basic16"/>
      <sheetName val="_Ethylene_-_ethane16"/>
      <sheetName val="T13_Naphtha16"/>
      <sheetName val="T14_Butadiene16"/>
      <sheetName val="Propylene_Splitting16"/>
      <sheetName val="T17_Chlorine_ldr_net16"/>
      <sheetName val="T18_Chlorine_ldr_ecu16"/>
      <sheetName val="T19_ECU_ldr_16"/>
      <sheetName val="T20_EDC_ldr16"/>
      <sheetName val="T21_VCM_ldr16"/>
      <sheetName val="T22_Chlorine_lgd_net16"/>
      <sheetName val="T23_Chlorine_lgd_ecu16"/>
      <sheetName val="T24_ECU_lgd16"/>
      <sheetName val="T25_EDC_lgd16"/>
      <sheetName val="T26_VCM_lgd16"/>
      <sheetName val="T29_PVC_ldr16"/>
      <sheetName val="T30_PVC_lgd16"/>
      <sheetName val="LDPE_ldr16"/>
      <sheetName val="T33_LDPE_lgd16"/>
      <sheetName val="LLDPE_ldr16"/>
      <sheetName val="T36_LLDPE_lgd16"/>
      <sheetName val="HDPE_ldr16"/>
      <sheetName val="T39_HDPE_lgd16"/>
      <sheetName val="T41_HDPE_BM_ldr16"/>
      <sheetName val="T42_HDPE_BM_lgd16"/>
      <sheetName val="T44_EO_ldr16"/>
      <sheetName val="MEG_ldr16"/>
      <sheetName val="T46_EO_lgd16"/>
      <sheetName val="T47_EO+EG_lgd16"/>
      <sheetName val="PP_ldr16"/>
      <sheetName val="T50_PP_lgd16"/>
      <sheetName val="T52_ACN_ldr16"/>
      <sheetName val="T53_ACN_lgd16"/>
      <sheetName val="T56_MTBE16"/>
      <sheetName val="Benzene_Pygas16"/>
      <sheetName val="T58_Benzene_Tol_HDA16"/>
      <sheetName val="T61_Reformate_ldr16"/>
      <sheetName val="T62_Reformate_lgd16"/>
      <sheetName val="MX_ldr16"/>
      <sheetName val="T65_MX_lgd16"/>
      <sheetName val="T67_MX_TDP16"/>
      <sheetName val="PX_ldr16"/>
      <sheetName val="T69_PX_lgd16"/>
      <sheetName val="Cyclo_ldr16"/>
      <sheetName val="T72_Cyclo_lgd16"/>
      <sheetName val="Styrene_ldr16"/>
      <sheetName val="T75_Styrene_lgd16"/>
      <sheetName val="PS_ldr16"/>
      <sheetName val="T78_PS_lgd16"/>
      <sheetName val="Cumene_ldr16"/>
      <sheetName val="Phenol_ldr16"/>
      <sheetName val="T82_Cumene_lgd15"/>
      <sheetName val="T83_Phenol_lgd15"/>
      <sheetName val="PTA_ldr15"/>
      <sheetName val="T87_PET_ldr15"/>
      <sheetName val="PET_lgd15"/>
      <sheetName val="HCN_Andrussow15"/>
      <sheetName val="Input_Data10"/>
      <sheetName val="Ethylene_Ldr10"/>
      <sheetName val="T9__Ethylene_ldr_Standard10"/>
      <sheetName val="T10_Ethylene_ldr_NP10"/>
      <sheetName val="T11_Ethylene_ldr_gasoil10"/>
      <sheetName val="T12_Ethylene_lgd_basic10"/>
      <sheetName val="_Ethylene_-_ethane10"/>
      <sheetName val="T13_Naphtha10"/>
      <sheetName val="T14_Butadiene10"/>
      <sheetName val="Propylene_Splitting10"/>
      <sheetName val="T17_Chlorine_ldr_net10"/>
      <sheetName val="T18_Chlorine_ldr_ecu10"/>
      <sheetName val="T19_ECU_ldr_10"/>
      <sheetName val="T20_EDC_ldr10"/>
      <sheetName val="T21_VCM_ldr10"/>
      <sheetName val="T22_Chlorine_lgd_net10"/>
      <sheetName val="T23_Chlorine_lgd_ecu10"/>
      <sheetName val="T24_ECU_lgd10"/>
      <sheetName val="T25_EDC_lgd10"/>
      <sheetName val="T26_VCM_lgd10"/>
      <sheetName val="T29_PVC_ldr10"/>
      <sheetName val="T30_PVC_lgd10"/>
      <sheetName val="LDPE_ldr10"/>
      <sheetName val="T33_LDPE_lgd10"/>
      <sheetName val="LLDPE_ldr10"/>
      <sheetName val="T36_LLDPE_lgd10"/>
      <sheetName val="HDPE_ldr10"/>
      <sheetName val="T39_HDPE_lgd10"/>
      <sheetName val="T41_HDPE_BM_ldr10"/>
      <sheetName val="T42_HDPE_BM_lgd10"/>
      <sheetName val="T44_EO_ldr10"/>
      <sheetName val="MEG_ldr10"/>
      <sheetName val="T46_EO_lgd10"/>
      <sheetName val="T47_EO+EG_lgd10"/>
      <sheetName val="PP_ldr10"/>
      <sheetName val="T50_PP_lgd10"/>
      <sheetName val="T52_ACN_ldr10"/>
      <sheetName val="T53_ACN_lgd10"/>
      <sheetName val="T56_MTBE10"/>
      <sheetName val="Benzene_Pygas10"/>
      <sheetName val="T58_Benzene_Tol_HDA10"/>
      <sheetName val="T61_Reformate_ldr10"/>
      <sheetName val="T62_Reformate_lgd10"/>
      <sheetName val="MX_ldr10"/>
      <sheetName val="T65_MX_lgd10"/>
      <sheetName val="T67_MX_TDP10"/>
      <sheetName val="PX_ldr10"/>
      <sheetName val="T69_PX_lgd10"/>
      <sheetName val="Cyclo_ldr10"/>
      <sheetName val="T72_Cyclo_lgd10"/>
      <sheetName val="Styrene_ldr10"/>
      <sheetName val="T75_Styrene_lgd10"/>
      <sheetName val="PS_ldr10"/>
      <sheetName val="T78_PS_lgd10"/>
      <sheetName val="Cumene_ldr10"/>
      <sheetName val="Phenol_ldr10"/>
      <sheetName val="T82_Cumene_lgd9"/>
      <sheetName val="T83_Phenol_lgd9"/>
      <sheetName val="PTA_ldr9"/>
      <sheetName val="T87_PET_ldr9"/>
      <sheetName val="PET_lgd9"/>
      <sheetName val="HCN_Andrussow9"/>
      <sheetName val="Input_Data11"/>
      <sheetName val="Ethylene_Ldr11"/>
      <sheetName val="T9__Ethylene_ldr_Standard11"/>
      <sheetName val="T10_Ethylene_ldr_NP11"/>
      <sheetName val="T11_Ethylene_ldr_gasoil11"/>
      <sheetName val="T12_Ethylene_lgd_basic11"/>
      <sheetName val="_Ethylene_-_ethane11"/>
      <sheetName val="T13_Naphtha11"/>
      <sheetName val="T14_Butadiene11"/>
      <sheetName val="Propylene_Splitting11"/>
      <sheetName val="T17_Chlorine_ldr_net11"/>
      <sheetName val="T18_Chlorine_ldr_ecu11"/>
      <sheetName val="T19_ECU_ldr_11"/>
      <sheetName val="T20_EDC_ldr11"/>
      <sheetName val="T21_VCM_ldr11"/>
      <sheetName val="T22_Chlorine_lgd_net11"/>
      <sheetName val="T23_Chlorine_lgd_ecu11"/>
      <sheetName val="T24_ECU_lgd11"/>
      <sheetName val="T25_EDC_lgd11"/>
      <sheetName val="T26_VCM_lgd11"/>
      <sheetName val="T29_PVC_ldr11"/>
      <sheetName val="T30_PVC_lgd11"/>
      <sheetName val="LDPE_ldr11"/>
      <sheetName val="T33_LDPE_lgd11"/>
      <sheetName val="LLDPE_ldr11"/>
      <sheetName val="T36_LLDPE_lgd11"/>
      <sheetName val="HDPE_ldr11"/>
      <sheetName val="T39_HDPE_lgd11"/>
      <sheetName val="T41_HDPE_BM_ldr11"/>
      <sheetName val="T42_HDPE_BM_lgd11"/>
      <sheetName val="T44_EO_ldr11"/>
      <sheetName val="MEG_ldr11"/>
      <sheetName val="T46_EO_lgd11"/>
      <sheetName val="T47_EO+EG_lgd11"/>
      <sheetName val="PP_ldr11"/>
      <sheetName val="T50_PP_lgd11"/>
      <sheetName val="T52_ACN_ldr11"/>
      <sheetName val="T53_ACN_lgd11"/>
      <sheetName val="T56_MTBE11"/>
      <sheetName val="Benzene_Pygas11"/>
      <sheetName val="T58_Benzene_Tol_HDA11"/>
      <sheetName val="T61_Reformate_ldr11"/>
      <sheetName val="T62_Reformate_lgd11"/>
      <sheetName val="MX_ldr11"/>
      <sheetName val="T65_MX_lgd11"/>
      <sheetName val="T67_MX_TDP11"/>
      <sheetName val="PX_ldr11"/>
      <sheetName val="T69_PX_lgd11"/>
      <sheetName val="Cyclo_ldr11"/>
      <sheetName val="T72_Cyclo_lgd11"/>
      <sheetName val="Styrene_ldr11"/>
      <sheetName val="T75_Styrene_lgd11"/>
      <sheetName val="PS_ldr11"/>
      <sheetName val="T78_PS_lgd11"/>
      <sheetName val="Cumene_ldr11"/>
      <sheetName val="Phenol_ldr11"/>
      <sheetName val="T82_Cumene_lgd10"/>
      <sheetName val="T83_Phenol_lgd10"/>
      <sheetName val="PTA_ldr10"/>
      <sheetName val="T87_PET_ldr10"/>
      <sheetName val="PET_lgd10"/>
      <sheetName val="HCN_Andrussow10"/>
      <sheetName val="Input_Data14"/>
      <sheetName val="Ethylene_Ldr14"/>
      <sheetName val="T9__Ethylene_ldr_Standard14"/>
      <sheetName val="T10_Ethylene_ldr_NP14"/>
      <sheetName val="T11_Ethylene_ldr_gasoil14"/>
      <sheetName val="T12_Ethylene_lgd_basic14"/>
      <sheetName val="_Ethylene_-_ethane14"/>
      <sheetName val="T13_Naphtha14"/>
      <sheetName val="T14_Butadiene14"/>
      <sheetName val="Propylene_Splitting14"/>
      <sheetName val="T17_Chlorine_ldr_net14"/>
      <sheetName val="T18_Chlorine_ldr_ecu14"/>
      <sheetName val="T19_ECU_ldr_14"/>
      <sheetName val="T20_EDC_ldr14"/>
      <sheetName val="T21_VCM_ldr14"/>
      <sheetName val="T22_Chlorine_lgd_net14"/>
      <sheetName val="T23_Chlorine_lgd_ecu14"/>
      <sheetName val="T24_ECU_lgd14"/>
      <sheetName val="T25_EDC_lgd14"/>
      <sheetName val="T26_VCM_lgd14"/>
      <sheetName val="T29_PVC_ldr14"/>
      <sheetName val="T30_PVC_lgd14"/>
      <sheetName val="LDPE_ldr14"/>
      <sheetName val="T33_LDPE_lgd14"/>
      <sheetName val="LLDPE_ldr14"/>
      <sheetName val="T36_LLDPE_lgd14"/>
      <sheetName val="HDPE_ldr14"/>
      <sheetName val="T39_HDPE_lgd14"/>
      <sheetName val="T41_HDPE_BM_ldr14"/>
      <sheetName val="T42_HDPE_BM_lgd14"/>
      <sheetName val="T44_EO_ldr14"/>
      <sheetName val="MEG_ldr14"/>
      <sheetName val="T46_EO_lgd14"/>
      <sheetName val="T47_EO+EG_lgd14"/>
      <sheetName val="PP_ldr14"/>
      <sheetName val="T50_PP_lgd14"/>
      <sheetName val="T52_ACN_ldr14"/>
      <sheetName val="T53_ACN_lgd14"/>
      <sheetName val="T56_MTBE14"/>
      <sheetName val="Benzene_Pygas14"/>
      <sheetName val="T58_Benzene_Tol_HDA14"/>
      <sheetName val="T61_Reformate_ldr14"/>
      <sheetName val="T62_Reformate_lgd14"/>
      <sheetName val="MX_ldr14"/>
      <sheetName val="T65_MX_lgd14"/>
      <sheetName val="T67_MX_TDP14"/>
      <sheetName val="PX_ldr14"/>
      <sheetName val="T69_PX_lgd14"/>
      <sheetName val="Cyclo_ldr14"/>
      <sheetName val="T72_Cyclo_lgd14"/>
      <sheetName val="Styrene_ldr14"/>
      <sheetName val="T75_Styrene_lgd14"/>
      <sheetName val="PS_ldr14"/>
      <sheetName val="T78_PS_lgd14"/>
      <sheetName val="Cumene_ldr14"/>
      <sheetName val="Phenol_ldr14"/>
      <sheetName val="T82_Cumene_lgd13"/>
      <sheetName val="T83_Phenol_lgd13"/>
      <sheetName val="PTA_ldr13"/>
      <sheetName val="T87_PET_ldr13"/>
      <sheetName val="PET_lgd13"/>
      <sheetName val="HCN_Andrussow13"/>
      <sheetName val="Input_Data13"/>
      <sheetName val="Ethylene_Ldr13"/>
      <sheetName val="T9__Ethylene_ldr_Standard13"/>
      <sheetName val="T10_Ethylene_ldr_NP13"/>
      <sheetName val="T11_Ethylene_ldr_gasoil13"/>
      <sheetName val="T12_Ethylene_lgd_basic13"/>
      <sheetName val="_Ethylene_-_ethane13"/>
      <sheetName val="T13_Naphtha13"/>
      <sheetName val="T14_Butadiene13"/>
      <sheetName val="Propylene_Splitting13"/>
      <sheetName val="T17_Chlorine_ldr_net13"/>
      <sheetName val="T18_Chlorine_ldr_ecu13"/>
      <sheetName val="T19_ECU_ldr_13"/>
      <sheetName val="T20_EDC_ldr13"/>
      <sheetName val="T21_VCM_ldr13"/>
      <sheetName val="T22_Chlorine_lgd_net13"/>
      <sheetName val="T23_Chlorine_lgd_ecu13"/>
      <sheetName val="T24_ECU_lgd13"/>
      <sheetName val="T25_EDC_lgd13"/>
      <sheetName val="T26_VCM_lgd13"/>
      <sheetName val="T29_PVC_ldr13"/>
      <sheetName val="T30_PVC_lgd13"/>
      <sheetName val="LDPE_ldr13"/>
      <sheetName val="T33_LDPE_lgd13"/>
      <sheetName val="LLDPE_ldr13"/>
      <sheetName val="T36_LLDPE_lgd13"/>
      <sheetName val="HDPE_ldr13"/>
      <sheetName val="T39_HDPE_lgd13"/>
      <sheetName val="T41_HDPE_BM_ldr13"/>
      <sheetName val="T42_HDPE_BM_lgd13"/>
      <sheetName val="T44_EO_ldr13"/>
      <sheetName val="MEG_ldr13"/>
      <sheetName val="T46_EO_lgd13"/>
      <sheetName val="T47_EO+EG_lgd13"/>
      <sheetName val="PP_ldr13"/>
      <sheetName val="T50_PP_lgd13"/>
      <sheetName val="T52_ACN_ldr13"/>
      <sheetName val="T53_ACN_lgd13"/>
      <sheetName val="T56_MTBE13"/>
      <sheetName val="Benzene_Pygas13"/>
      <sheetName val="T58_Benzene_Tol_HDA13"/>
      <sheetName val="T61_Reformate_ldr13"/>
      <sheetName val="T62_Reformate_lgd13"/>
      <sheetName val="MX_ldr13"/>
      <sheetName val="T65_MX_lgd13"/>
      <sheetName val="T67_MX_TDP13"/>
      <sheetName val="PX_ldr13"/>
      <sheetName val="T69_PX_lgd13"/>
      <sheetName val="Cyclo_ldr13"/>
      <sheetName val="T72_Cyclo_lgd13"/>
      <sheetName val="Styrene_ldr13"/>
      <sheetName val="T75_Styrene_lgd13"/>
      <sheetName val="PS_ldr13"/>
      <sheetName val="T78_PS_lgd13"/>
      <sheetName val="Cumene_ldr13"/>
      <sheetName val="Phenol_ldr13"/>
      <sheetName val="T82_Cumene_lgd12"/>
      <sheetName val="T83_Phenol_lgd12"/>
      <sheetName val="PTA_ldr12"/>
      <sheetName val="T87_PET_ldr12"/>
      <sheetName val="PET_lgd12"/>
      <sheetName val="HCN_Andrussow12"/>
      <sheetName val="Input_Data12"/>
      <sheetName val="Ethylene_Ldr12"/>
      <sheetName val="T9__Ethylene_ldr_Standard12"/>
      <sheetName val="T10_Ethylene_ldr_NP12"/>
      <sheetName val="T11_Ethylene_ldr_gasoil12"/>
      <sheetName val="T12_Ethylene_lgd_basic12"/>
      <sheetName val="_Ethylene_-_ethane12"/>
      <sheetName val="T13_Naphtha12"/>
      <sheetName val="T14_Butadiene12"/>
      <sheetName val="Propylene_Splitting12"/>
      <sheetName val="T17_Chlorine_ldr_net12"/>
      <sheetName val="T18_Chlorine_ldr_ecu12"/>
      <sheetName val="T19_ECU_ldr_12"/>
      <sheetName val="T20_EDC_ldr12"/>
      <sheetName val="T21_VCM_ldr12"/>
      <sheetName val="T22_Chlorine_lgd_net12"/>
      <sheetName val="T23_Chlorine_lgd_ecu12"/>
      <sheetName val="T24_ECU_lgd12"/>
      <sheetName val="T25_EDC_lgd12"/>
      <sheetName val="T26_VCM_lgd12"/>
      <sheetName val="T29_PVC_ldr12"/>
      <sheetName val="T30_PVC_lgd12"/>
      <sheetName val="LDPE_ldr12"/>
      <sheetName val="T33_LDPE_lgd12"/>
      <sheetName val="LLDPE_ldr12"/>
      <sheetName val="T36_LLDPE_lgd12"/>
      <sheetName val="HDPE_ldr12"/>
      <sheetName val="T39_HDPE_lgd12"/>
      <sheetName val="T41_HDPE_BM_ldr12"/>
      <sheetName val="T42_HDPE_BM_lgd12"/>
      <sheetName val="T44_EO_ldr12"/>
      <sheetName val="MEG_ldr12"/>
      <sheetName val="T46_EO_lgd12"/>
      <sheetName val="T47_EO+EG_lgd12"/>
      <sheetName val="PP_ldr12"/>
      <sheetName val="T50_PP_lgd12"/>
      <sheetName val="T52_ACN_ldr12"/>
      <sheetName val="T53_ACN_lgd12"/>
      <sheetName val="T56_MTBE12"/>
      <sheetName val="Benzene_Pygas12"/>
      <sheetName val="T58_Benzene_Tol_HDA12"/>
      <sheetName val="T61_Reformate_ldr12"/>
      <sheetName val="T62_Reformate_lgd12"/>
      <sheetName val="MX_ldr12"/>
      <sheetName val="T65_MX_lgd12"/>
      <sheetName val="T67_MX_TDP12"/>
      <sheetName val="PX_ldr12"/>
      <sheetName val="T69_PX_lgd12"/>
      <sheetName val="Cyclo_ldr12"/>
      <sheetName val="T72_Cyclo_lgd12"/>
      <sheetName val="Styrene_ldr12"/>
      <sheetName val="T75_Styrene_lgd12"/>
      <sheetName val="PS_ldr12"/>
      <sheetName val="T78_PS_lgd12"/>
      <sheetName val="Cumene_ldr12"/>
      <sheetName val="Phenol_ldr12"/>
      <sheetName val="T82_Cumene_lgd11"/>
      <sheetName val="T83_Phenol_lgd11"/>
      <sheetName val="PTA_ldr11"/>
      <sheetName val="T87_PET_ldr11"/>
      <sheetName val="PET_lgd11"/>
      <sheetName val="HCN_Andrussow11"/>
      <sheetName val="Input_Data15"/>
      <sheetName val="Ethylene_Ldr15"/>
      <sheetName val="T9__Ethylene_ldr_Standard15"/>
      <sheetName val="T10_Ethylene_ldr_NP15"/>
      <sheetName val="T11_Ethylene_ldr_gasoil15"/>
      <sheetName val="T12_Ethylene_lgd_basic15"/>
      <sheetName val="_Ethylene_-_ethane15"/>
      <sheetName val="T13_Naphtha15"/>
      <sheetName val="T14_Butadiene15"/>
      <sheetName val="Propylene_Splitting15"/>
      <sheetName val="T17_Chlorine_ldr_net15"/>
      <sheetName val="T18_Chlorine_ldr_ecu15"/>
      <sheetName val="T19_ECU_ldr_15"/>
      <sheetName val="T20_EDC_ldr15"/>
      <sheetName val="T21_VCM_ldr15"/>
      <sheetName val="T22_Chlorine_lgd_net15"/>
      <sheetName val="T23_Chlorine_lgd_ecu15"/>
      <sheetName val="T24_ECU_lgd15"/>
      <sheetName val="T25_EDC_lgd15"/>
      <sheetName val="T26_VCM_lgd15"/>
      <sheetName val="T29_PVC_ldr15"/>
      <sheetName val="T30_PVC_lgd15"/>
      <sheetName val="LDPE_ldr15"/>
      <sheetName val="T33_LDPE_lgd15"/>
      <sheetName val="LLDPE_ldr15"/>
      <sheetName val="T36_LLDPE_lgd15"/>
      <sheetName val="HDPE_ldr15"/>
      <sheetName val="T39_HDPE_lgd15"/>
      <sheetName val="T41_HDPE_BM_ldr15"/>
      <sheetName val="T42_HDPE_BM_lgd15"/>
      <sheetName val="T44_EO_ldr15"/>
      <sheetName val="MEG_ldr15"/>
      <sheetName val="T46_EO_lgd15"/>
      <sheetName val="T47_EO+EG_lgd15"/>
      <sheetName val="PP_ldr15"/>
      <sheetName val="T50_PP_lgd15"/>
      <sheetName val="T52_ACN_ldr15"/>
      <sheetName val="T53_ACN_lgd15"/>
      <sheetName val="T56_MTBE15"/>
      <sheetName val="Benzene_Pygas15"/>
      <sheetName val="T58_Benzene_Tol_HDA15"/>
      <sheetName val="T61_Reformate_ldr15"/>
      <sheetName val="T62_Reformate_lgd15"/>
      <sheetName val="MX_ldr15"/>
      <sheetName val="T65_MX_lgd15"/>
      <sheetName val="T67_MX_TDP15"/>
      <sheetName val="PX_ldr15"/>
      <sheetName val="T69_PX_lgd15"/>
      <sheetName val="Cyclo_ldr15"/>
      <sheetName val="T72_Cyclo_lgd15"/>
      <sheetName val="Styrene_ldr15"/>
      <sheetName val="T75_Styrene_lgd15"/>
      <sheetName val="PS_ldr15"/>
      <sheetName val="T78_PS_lgd15"/>
      <sheetName val="Cumene_ldr15"/>
      <sheetName val="Phenol_ldr15"/>
      <sheetName val="T82_Cumene_lgd14"/>
      <sheetName val="T83_Phenol_lgd14"/>
      <sheetName val="PTA_ldr14"/>
      <sheetName val="T87_PET_ldr14"/>
      <sheetName val="PET_lgd14"/>
      <sheetName val="HCN_Andrussow14"/>
      <sheetName val="Input_Data22"/>
      <sheetName val="Ethylene_Ldr22"/>
      <sheetName val="T9__Ethylene_ldr_Standard22"/>
      <sheetName val="T10_Ethylene_ldr_NP22"/>
      <sheetName val="T11_Ethylene_ldr_gasoil22"/>
      <sheetName val="T12_Ethylene_lgd_basic22"/>
      <sheetName val="_Ethylene_-_ethane22"/>
      <sheetName val="T13_Naphtha22"/>
      <sheetName val="T14_Butadiene22"/>
      <sheetName val="Propylene_Splitting22"/>
      <sheetName val="T17_Chlorine_ldr_net22"/>
      <sheetName val="T18_Chlorine_ldr_ecu22"/>
      <sheetName val="T19_ECU_ldr_22"/>
      <sheetName val="T20_EDC_ldr22"/>
      <sheetName val="T21_VCM_ldr22"/>
      <sheetName val="T22_Chlorine_lgd_net22"/>
      <sheetName val="T23_Chlorine_lgd_ecu22"/>
      <sheetName val="T24_ECU_lgd22"/>
      <sheetName val="T25_EDC_lgd22"/>
      <sheetName val="T26_VCM_lgd22"/>
      <sheetName val="T29_PVC_ldr22"/>
      <sheetName val="T30_PVC_lgd22"/>
      <sheetName val="LDPE_ldr22"/>
      <sheetName val="T33_LDPE_lgd22"/>
      <sheetName val="LLDPE_ldr22"/>
      <sheetName val="T36_LLDPE_lgd22"/>
      <sheetName val="HDPE_ldr22"/>
      <sheetName val="T39_HDPE_lgd22"/>
      <sheetName val="T41_HDPE_BM_ldr22"/>
      <sheetName val="T42_HDPE_BM_lgd22"/>
      <sheetName val="T44_EO_ldr22"/>
      <sheetName val="MEG_ldr22"/>
      <sheetName val="T46_EO_lgd22"/>
      <sheetName val="T47_EO+EG_lgd22"/>
      <sheetName val="PP_ldr22"/>
      <sheetName val="T50_PP_lgd22"/>
      <sheetName val="T52_ACN_ldr22"/>
      <sheetName val="T53_ACN_lgd22"/>
      <sheetName val="T56_MTBE22"/>
      <sheetName val="Benzene_Pygas22"/>
      <sheetName val="T58_Benzene_Tol_HDA22"/>
      <sheetName val="T61_Reformate_ldr22"/>
      <sheetName val="T62_Reformate_lgd22"/>
      <sheetName val="MX_ldr22"/>
      <sheetName val="T65_MX_lgd22"/>
      <sheetName val="T67_MX_TDP22"/>
      <sheetName val="PX_ldr22"/>
      <sheetName val="T69_PX_lgd22"/>
      <sheetName val="Cyclo_ldr22"/>
      <sheetName val="T72_Cyclo_lgd22"/>
      <sheetName val="Styrene_ldr22"/>
      <sheetName val="T75_Styrene_lgd22"/>
      <sheetName val="PS_ldr22"/>
      <sheetName val="T78_PS_lgd22"/>
      <sheetName val="Cumene_ldr22"/>
      <sheetName val="Phenol_ldr22"/>
      <sheetName val="T82_Cumene_lgd21"/>
      <sheetName val="T83_Phenol_lgd21"/>
      <sheetName val="PTA_ldr21"/>
      <sheetName val="T87_PET_ldr21"/>
      <sheetName val="PET_lgd21"/>
      <sheetName val="HCN_Andrussow21"/>
      <sheetName val="Input_Data17"/>
      <sheetName val="Ethylene_Ldr17"/>
      <sheetName val="T9__Ethylene_ldr_Standard17"/>
      <sheetName val="T10_Ethylene_ldr_NP17"/>
      <sheetName val="T11_Ethylene_ldr_gasoil17"/>
      <sheetName val="T12_Ethylene_lgd_basic17"/>
      <sheetName val="_Ethylene_-_ethane17"/>
      <sheetName val="T13_Naphtha17"/>
      <sheetName val="T14_Butadiene17"/>
      <sheetName val="Propylene_Splitting17"/>
      <sheetName val="T17_Chlorine_ldr_net17"/>
      <sheetName val="T18_Chlorine_ldr_ecu17"/>
      <sheetName val="T19_ECU_ldr_17"/>
      <sheetName val="T20_EDC_ldr17"/>
      <sheetName val="T21_VCM_ldr17"/>
      <sheetName val="T22_Chlorine_lgd_net17"/>
      <sheetName val="T23_Chlorine_lgd_ecu17"/>
      <sheetName val="T24_ECU_lgd17"/>
      <sheetName val="T25_EDC_lgd17"/>
      <sheetName val="T26_VCM_lgd17"/>
      <sheetName val="T29_PVC_ldr17"/>
      <sheetName val="T30_PVC_lgd17"/>
      <sheetName val="LDPE_ldr17"/>
      <sheetName val="T33_LDPE_lgd17"/>
      <sheetName val="LLDPE_ldr17"/>
      <sheetName val="T36_LLDPE_lgd17"/>
      <sheetName val="HDPE_ldr17"/>
      <sheetName val="T39_HDPE_lgd17"/>
      <sheetName val="T41_HDPE_BM_ldr17"/>
      <sheetName val="T42_HDPE_BM_lgd17"/>
      <sheetName val="T44_EO_ldr17"/>
      <sheetName val="MEG_ldr17"/>
      <sheetName val="T46_EO_lgd17"/>
      <sheetName val="T47_EO+EG_lgd17"/>
      <sheetName val="PP_ldr17"/>
      <sheetName val="T50_PP_lgd17"/>
      <sheetName val="T52_ACN_ldr17"/>
      <sheetName val="T53_ACN_lgd17"/>
      <sheetName val="T56_MTBE17"/>
      <sheetName val="Benzene_Pygas17"/>
      <sheetName val="T58_Benzene_Tol_HDA17"/>
      <sheetName val="T61_Reformate_ldr17"/>
      <sheetName val="T62_Reformate_lgd17"/>
      <sheetName val="MX_ldr17"/>
      <sheetName val="T65_MX_lgd17"/>
      <sheetName val="T67_MX_TDP17"/>
      <sheetName val="PX_ldr17"/>
      <sheetName val="T69_PX_lgd17"/>
      <sheetName val="Cyclo_ldr17"/>
      <sheetName val="T72_Cyclo_lgd17"/>
      <sheetName val="Styrene_ldr17"/>
      <sheetName val="T75_Styrene_lgd17"/>
      <sheetName val="PS_ldr17"/>
      <sheetName val="T78_PS_lgd17"/>
      <sheetName val="Cumene_ldr17"/>
      <sheetName val="Phenol_ldr17"/>
      <sheetName val="T82_Cumene_lgd16"/>
      <sheetName val="T83_Phenol_lgd16"/>
      <sheetName val="PTA_ldr16"/>
      <sheetName val="T87_PET_ldr16"/>
      <sheetName val="PET_lgd16"/>
      <sheetName val="HCN_Andrussow16"/>
      <sheetName val="Input_Data18"/>
      <sheetName val="Ethylene_Ldr18"/>
      <sheetName val="T9__Ethylene_ldr_Standard18"/>
      <sheetName val="T10_Ethylene_ldr_NP18"/>
      <sheetName val="T11_Ethylene_ldr_gasoil18"/>
      <sheetName val="T12_Ethylene_lgd_basic18"/>
      <sheetName val="_Ethylene_-_ethane18"/>
      <sheetName val="T13_Naphtha18"/>
      <sheetName val="T14_Butadiene18"/>
      <sheetName val="Propylene_Splitting18"/>
      <sheetName val="T17_Chlorine_ldr_net18"/>
      <sheetName val="T18_Chlorine_ldr_ecu18"/>
      <sheetName val="T19_ECU_ldr_18"/>
      <sheetName val="T20_EDC_ldr18"/>
      <sheetName val="T21_VCM_ldr18"/>
      <sheetName val="T22_Chlorine_lgd_net18"/>
      <sheetName val="T23_Chlorine_lgd_ecu18"/>
      <sheetName val="T24_ECU_lgd18"/>
      <sheetName val="T25_EDC_lgd18"/>
      <sheetName val="T26_VCM_lgd18"/>
      <sheetName val="T29_PVC_ldr18"/>
      <sheetName val="T30_PVC_lgd18"/>
      <sheetName val="LDPE_ldr18"/>
      <sheetName val="T33_LDPE_lgd18"/>
      <sheetName val="LLDPE_ldr18"/>
      <sheetName val="T36_LLDPE_lgd18"/>
      <sheetName val="HDPE_ldr18"/>
      <sheetName val="T39_HDPE_lgd18"/>
      <sheetName val="T41_HDPE_BM_ldr18"/>
      <sheetName val="T42_HDPE_BM_lgd18"/>
      <sheetName val="T44_EO_ldr18"/>
      <sheetName val="MEG_ldr18"/>
      <sheetName val="T46_EO_lgd18"/>
      <sheetName val="T47_EO+EG_lgd18"/>
      <sheetName val="PP_ldr18"/>
      <sheetName val="T50_PP_lgd18"/>
      <sheetName val="T52_ACN_ldr18"/>
      <sheetName val="T53_ACN_lgd18"/>
      <sheetName val="T56_MTBE18"/>
      <sheetName val="Benzene_Pygas18"/>
      <sheetName val="T58_Benzene_Tol_HDA18"/>
      <sheetName val="T61_Reformate_ldr18"/>
      <sheetName val="T62_Reformate_lgd18"/>
      <sheetName val="MX_ldr18"/>
      <sheetName val="T65_MX_lgd18"/>
      <sheetName val="T67_MX_TDP18"/>
      <sheetName val="PX_ldr18"/>
      <sheetName val="T69_PX_lgd18"/>
      <sheetName val="Cyclo_ldr18"/>
      <sheetName val="T72_Cyclo_lgd18"/>
      <sheetName val="Styrene_ldr18"/>
      <sheetName val="T75_Styrene_lgd18"/>
      <sheetName val="PS_ldr18"/>
      <sheetName val="T78_PS_lgd18"/>
      <sheetName val="Cumene_ldr18"/>
      <sheetName val="Phenol_ldr18"/>
      <sheetName val="T82_Cumene_lgd17"/>
      <sheetName val="T83_Phenol_lgd17"/>
      <sheetName val="PTA_ldr17"/>
      <sheetName val="T87_PET_ldr17"/>
      <sheetName val="PET_lgd17"/>
      <sheetName val="HCN_Andrussow17"/>
      <sheetName val="Input_Data19"/>
      <sheetName val="Ethylene_Ldr19"/>
      <sheetName val="T9__Ethylene_ldr_Standard19"/>
      <sheetName val="T10_Ethylene_ldr_NP19"/>
      <sheetName val="T11_Ethylene_ldr_gasoil19"/>
      <sheetName val="T12_Ethylene_lgd_basic19"/>
      <sheetName val="_Ethylene_-_ethane19"/>
      <sheetName val="T13_Naphtha19"/>
      <sheetName val="T14_Butadiene19"/>
      <sheetName val="Propylene_Splitting19"/>
      <sheetName val="T17_Chlorine_ldr_net19"/>
      <sheetName val="T18_Chlorine_ldr_ecu19"/>
      <sheetName val="T19_ECU_ldr_19"/>
      <sheetName val="T20_EDC_ldr19"/>
      <sheetName val="T21_VCM_ldr19"/>
      <sheetName val="T22_Chlorine_lgd_net19"/>
      <sheetName val="T23_Chlorine_lgd_ecu19"/>
      <sheetName val="T24_ECU_lgd19"/>
      <sheetName val="T25_EDC_lgd19"/>
      <sheetName val="T26_VCM_lgd19"/>
      <sheetName val="T29_PVC_ldr19"/>
      <sheetName val="T30_PVC_lgd19"/>
      <sheetName val="LDPE_ldr19"/>
      <sheetName val="T33_LDPE_lgd19"/>
      <sheetName val="LLDPE_ldr19"/>
      <sheetName val="T36_LLDPE_lgd19"/>
      <sheetName val="HDPE_ldr19"/>
      <sheetName val="T39_HDPE_lgd19"/>
      <sheetName val="T41_HDPE_BM_ldr19"/>
      <sheetName val="T42_HDPE_BM_lgd19"/>
      <sheetName val="T44_EO_ldr19"/>
      <sheetName val="MEG_ldr19"/>
      <sheetName val="T46_EO_lgd19"/>
      <sheetName val="T47_EO+EG_lgd19"/>
      <sheetName val="PP_ldr19"/>
      <sheetName val="T50_PP_lgd19"/>
      <sheetName val="T52_ACN_ldr19"/>
      <sheetName val="T53_ACN_lgd19"/>
      <sheetName val="T56_MTBE19"/>
      <sheetName val="Benzene_Pygas19"/>
      <sheetName val="T58_Benzene_Tol_HDA19"/>
      <sheetName val="T61_Reformate_ldr19"/>
      <sheetName val="T62_Reformate_lgd19"/>
      <sheetName val="MX_ldr19"/>
      <sheetName val="T65_MX_lgd19"/>
      <sheetName val="T67_MX_TDP19"/>
      <sheetName val="PX_ldr19"/>
      <sheetName val="T69_PX_lgd19"/>
      <sheetName val="Cyclo_ldr19"/>
      <sheetName val="T72_Cyclo_lgd19"/>
      <sheetName val="Styrene_ldr19"/>
      <sheetName val="T75_Styrene_lgd19"/>
      <sheetName val="PS_ldr19"/>
      <sheetName val="T78_PS_lgd19"/>
      <sheetName val="Cumene_ldr19"/>
      <sheetName val="Phenol_ldr19"/>
      <sheetName val="T82_Cumene_lgd18"/>
      <sheetName val="T83_Phenol_lgd18"/>
      <sheetName val="PTA_ldr18"/>
      <sheetName val="T87_PET_ldr18"/>
      <sheetName val="PET_lgd18"/>
      <sheetName val="HCN_Andrussow18"/>
      <sheetName val="Input_Data20"/>
      <sheetName val="Ethylene_Ldr20"/>
      <sheetName val="T9__Ethylene_ldr_Standard20"/>
      <sheetName val="T10_Ethylene_ldr_NP20"/>
      <sheetName val="T11_Ethylene_ldr_gasoil20"/>
      <sheetName val="T12_Ethylene_lgd_basic20"/>
      <sheetName val="_Ethylene_-_ethane20"/>
      <sheetName val="T13_Naphtha20"/>
      <sheetName val="T14_Butadiene20"/>
      <sheetName val="Propylene_Splitting20"/>
      <sheetName val="T17_Chlorine_ldr_net20"/>
      <sheetName val="T18_Chlorine_ldr_ecu20"/>
      <sheetName val="T19_ECU_ldr_20"/>
      <sheetName val="T20_EDC_ldr20"/>
      <sheetName val="T21_VCM_ldr20"/>
      <sheetName val="T22_Chlorine_lgd_net20"/>
      <sheetName val="T23_Chlorine_lgd_ecu20"/>
      <sheetName val="T24_ECU_lgd20"/>
      <sheetName val="T25_EDC_lgd20"/>
      <sheetName val="T26_VCM_lgd20"/>
      <sheetName val="T29_PVC_ldr20"/>
      <sheetName val="T30_PVC_lgd20"/>
      <sheetName val="LDPE_ldr20"/>
      <sheetName val="T33_LDPE_lgd20"/>
      <sheetName val="LLDPE_ldr20"/>
      <sheetName val="T36_LLDPE_lgd20"/>
      <sheetName val="HDPE_ldr20"/>
      <sheetName val="T39_HDPE_lgd20"/>
      <sheetName val="T41_HDPE_BM_ldr20"/>
      <sheetName val="T42_HDPE_BM_lgd20"/>
      <sheetName val="T44_EO_ldr20"/>
      <sheetName val="MEG_ldr20"/>
      <sheetName val="T46_EO_lgd20"/>
      <sheetName val="T47_EO+EG_lgd20"/>
      <sheetName val="PP_ldr20"/>
      <sheetName val="T50_PP_lgd20"/>
      <sheetName val="T52_ACN_ldr20"/>
      <sheetName val="T53_ACN_lgd20"/>
      <sheetName val="T56_MTBE20"/>
      <sheetName val="Benzene_Pygas20"/>
      <sheetName val="T58_Benzene_Tol_HDA20"/>
      <sheetName val="T61_Reformate_ldr20"/>
      <sheetName val="T62_Reformate_lgd20"/>
      <sheetName val="MX_ldr20"/>
      <sheetName val="T65_MX_lgd20"/>
      <sheetName val="T67_MX_TDP20"/>
      <sheetName val="PX_ldr20"/>
      <sheetName val="T69_PX_lgd20"/>
      <sheetName val="Cyclo_ldr20"/>
      <sheetName val="T72_Cyclo_lgd20"/>
      <sheetName val="Styrene_ldr20"/>
      <sheetName val="T75_Styrene_lgd20"/>
      <sheetName val="PS_ldr20"/>
      <sheetName val="T78_PS_lgd20"/>
      <sheetName val="Cumene_ldr20"/>
      <sheetName val="Phenol_ldr20"/>
      <sheetName val="T82_Cumene_lgd19"/>
      <sheetName val="T83_Phenol_lgd19"/>
      <sheetName val="PTA_ldr19"/>
      <sheetName val="T87_PET_ldr19"/>
      <sheetName val="PET_lgd19"/>
      <sheetName val="HCN_Andrussow19"/>
      <sheetName val="Input_Data21"/>
      <sheetName val="Ethylene_Ldr21"/>
      <sheetName val="T9__Ethylene_ldr_Standard21"/>
      <sheetName val="T10_Ethylene_ldr_NP21"/>
      <sheetName val="T11_Ethylene_ldr_gasoil21"/>
      <sheetName val="T12_Ethylene_lgd_basic21"/>
      <sheetName val="_Ethylene_-_ethane21"/>
      <sheetName val="T13_Naphtha21"/>
      <sheetName val="T14_Butadiene21"/>
      <sheetName val="Propylene_Splitting21"/>
      <sheetName val="T17_Chlorine_ldr_net21"/>
      <sheetName val="T18_Chlorine_ldr_ecu21"/>
      <sheetName val="T19_ECU_ldr_21"/>
      <sheetName val="T20_EDC_ldr21"/>
      <sheetName val="T21_VCM_ldr21"/>
      <sheetName val="T22_Chlorine_lgd_net21"/>
      <sheetName val="T23_Chlorine_lgd_ecu21"/>
      <sheetName val="T24_ECU_lgd21"/>
      <sheetName val="T25_EDC_lgd21"/>
      <sheetName val="T26_VCM_lgd21"/>
      <sheetName val="T29_PVC_ldr21"/>
      <sheetName val="T30_PVC_lgd21"/>
      <sheetName val="LDPE_ldr21"/>
      <sheetName val="T33_LDPE_lgd21"/>
      <sheetName val="LLDPE_ldr21"/>
      <sheetName val="T36_LLDPE_lgd21"/>
      <sheetName val="HDPE_ldr21"/>
      <sheetName val="T39_HDPE_lgd21"/>
      <sheetName val="T41_HDPE_BM_ldr21"/>
      <sheetName val="T42_HDPE_BM_lgd21"/>
      <sheetName val="T44_EO_ldr21"/>
      <sheetName val="MEG_ldr21"/>
      <sheetName val="T46_EO_lgd21"/>
      <sheetName val="T47_EO+EG_lgd21"/>
      <sheetName val="PP_ldr21"/>
      <sheetName val="T50_PP_lgd21"/>
      <sheetName val="T52_ACN_ldr21"/>
      <sheetName val="T53_ACN_lgd21"/>
      <sheetName val="T56_MTBE21"/>
      <sheetName val="Benzene_Pygas21"/>
      <sheetName val="T58_Benzene_Tol_HDA21"/>
      <sheetName val="T61_Reformate_ldr21"/>
      <sheetName val="T62_Reformate_lgd21"/>
      <sheetName val="MX_ldr21"/>
      <sheetName val="T65_MX_lgd21"/>
      <sheetName val="T67_MX_TDP21"/>
      <sheetName val="PX_ldr21"/>
      <sheetName val="T69_PX_lgd21"/>
      <sheetName val="Cyclo_ldr21"/>
      <sheetName val="T72_Cyclo_lgd21"/>
      <sheetName val="Styrene_ldr21"/>
      <sheetName val="T75_Styrene_lgd21"/>
      <sheetName val="PS_ldr21"/>
      <sheetName val="T78_PS_lgd21"/>
      <sheetName val="Cumene_ldr21"/>
      <sheetName val="Phenol_ldr21"/>
      <sheetName val="T82_Cumene_lgd20"/>
      <sheetName val="T83_Phenol_lgd20"/>
      <sheetName val="PTA_ldr20"/>
      <sheetName val="T87_PET_ldr20"/>
      <sheetName val="PET_lgd20"/>
      <sheetName val="HCN_Andrussow20"/>
      <sheetName val="Input_Data23"/>
      <sheetName val="Ethylene_Ldr23"/>
      <sheetName val="T9__Ethylene_ldr_Standard23"/>
      <sheetName val="T10_Ethylene_ldr_NP23"/>
      <sheetName val="T11_Ethylene_ldr_gasoil23"/>
      <sheetName val="T12_Ethylene_lgd_basic23"/>
      <sheetName val="_Ethylene_-_ethane23"/>
      <sheetName val="T13_Naphtha23"/>
      <sheetName val="T14_Butadiene23"/>
      <sheetName val="Propylene_Splitting23"/>
      <sheetName val="T17_Chlorine_ldr_net23"/>
      <sheetName val="T18_Chlorine_ldr_ecu23"/>
      <sheetName val="T19_ECU_ldr_23"/>
      <sheetName val="T20_EDC_ldr23"/>
      <sheetName val="T21_VCM_ldr23"/>
      <sheetName val="T22_Chlorine_lgd_net23"/>
      <sheetName val="T23_Chlorine_lgd_ecu23"/>
      <sheetName val="T24_ECU_lgd23"/>
      <sheetName val="T25_EDC_lgd23"/>
      <sheetName val="T26_VCM_lgd23"/>
      <sheetName val="T29_PVC_ldr23"/>
      <sheetName val="T30_PVC_lgd23"/>
      <sheetName val="LDPE_ldr23"/>
      <sheetName val="T33_LDPE_lgd23"/>
      <sheetName val="LLDPE_ldr23"/>
      <sheetName val="T36_LLDPE_lgd23"/>
      <sheetName val="HDPE_ldr23"/>
      <sheetName val="T39_HDPE_lgd23"/>
      <sheetName val="T41_HDPE_BM_ldr23"/>
      <sheetName val="T42_HDPE_BM_lgd23"/>
      <sheetName val="T44_EO_ldr23"/>
      <sheetName val="MEG_ldr23"/>
      <sheetName val="T46_EO_lgd23"/>
      <sheetName val="T47_EO+EG_lgd23"/>
      <sheetName val="PP_ldr23"/>
      <sheetName val="T50_PP_lgd23"/>
      <sheetName val="T52_ACN_ldr23"/>
      <sheetName val="T53_ACN_lgd23"/>
      <sheetName val="T56_MTBE23"/>
      <sheetName val="Benzene_Pygas23"/>
      <sheetName val="T58_Benzene_Tol_HDA23"/>
      <sheetName val="T61_Reformate_ldr23"/>
      <sheetName val="T62_Reformate_lgd23"/>
      <sheetName val="MX_ldr23"/>
      <sheetName val="T65_MX_lgd23"/>
      <sheetName val="T67_MX_TDP23"/>
      <sheetName val="PX_ldr23"/>
      <sheetName val="T69_PX_lgd23"/>
      <sheetName val="Cyclo_ldr23"/>
      <sheetName val="T72_Cyclo_lgd23"/>
      <sheetName val="Styrene_ldr23"/>
      <sheetName val="T75_Styrene_lgd23"/>
      <sheetName val="PS_ldr23"/>
      <sheetName val="T78_PS_lgd23"/>
      <sheetName val="Cumene_ldr23"/>
      <sheetName val="Phenol_ldr23"/>
      <sheetName val="T82_Cumene_lgd22"/>
      <sheetName val="T83_Phenol_lgd22"/>
      <sheetName val="PTA_ldr22"/>
      <sheetName val="T87_PET_ldr22"/>
      <sheetName val="PET_lgd22"/>
      <sheetName val="HCN_Andrussow22"/>
    </sheetNames>
    <sheetDataSet>
      <sheetData sheetId="0" refreshError="1">
        <row r="4">
          <cell r="N4">
            <v>0.51</v>
          </cell>
        </row>
      </sheetData>
      <sheetData sheetId="1" refreshError="1"/>
      <sheetData sheetId="2" refreshError="1">
        <row r="21">
          <cell r="D21">
            <v>46.039349999999999</v>
          </cell>
        </row>
        <row r="22">
          <cell r="D22">
            <v>25.353020000000001</v>
          </cell>
        </row>
        <row r="23">
          <cell r="D23">
            <v>116.7243</v>
          </cell>
        </row>
      </sheetData>
      <sheetData sheetId="3" refreshError="1">
        <row r="24">
          <cell r="D24">
            <v>12.68792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3">
          <cell r="D23">
            <v>11.02206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4">
          <cell r="N4">
            <v>0.51</v>
          </cell>
        </row>
      </sheetData>
      <sheetData sheetId="90">
        <row r="21">
          <cell r="D21">
            <v>46.039349999999999</v>
          </cell>
        </row>
      </sheetData>
      <sheetData sheetId="91">
        <row r="24">
          <cell r="D24">
            <v>12.68792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>
        <row r="23">
          <cell r="D23">
            <v>11.02206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>
        <row r="4">
          <cell r="N4">
            <v>0.51</v>
          </cell>
        </row>
      </sheetData>
      <sheetData sheetId="518">
        <row r="21">
          <cell r="D21">
            <v>46.039349999999999</v>
          </cell>
        </row>
      </sheetData>
      <sheetData sheetId="519">
        <row r="24">
          <cell r="D24">
            <v>12.68792</v>
          </cell>
        </row>
      </sheetData>
      <sheetData sheetId="520"/>
      <sheetData sheetId="521"/>
      <sheetData sheetId="522"/>
      <sheetData sheetId="523"/>
      <sheetData sheetId="524"/>
      <sheetData sheetId="525"/>
      <sheetData sheetId="526"/>
      <sheetData sheetId="527">
        <row r="23">
          <cell r="D23">
            <v>11.02206</v>
          </cell>
        </row>
      </sheetData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>
        <row r="4">
          <cell r="N4">
            <v>0.51</v>
          </cell>
        </row>
      </sheetData>
      <sheetData sheetId="580">
        <row r="21">
          <cell r="D21">
            <v>46.039349999999999</v>
          </cell>
        </row>
      </sheetData>
      <sheetData sheetId="581">
        <row r="24">
          <cell r="D24">
            <v>12.68792</v>
          </cell>
        </row>
      </sheetData>
      <sheetData sheetId="582"/>
      <sheetData sheetId="583"/>
      <sheetData sheetId="584"/>
      <sheetData sheetId="585"/>
      <sheetData sheetId="586"/>
      <sheetData sheetId="587"/>
      <sheetData sheetId="588"/>
      <sheetData sheetId="589">
        <row r="23">
          <cell r="D23">
            <v>11.02206</v>
          </cell>
        </row>
      </sheetData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>
        <row r="4">
          <cell r="N4">
            <v>0.51</v>
          </cell>
        </row>
      </sheetData>
      <sheetData sheetId="642">
        <row r="21">
          <cell r="D21">
            <v>46.039349999999999</v>
          </cell>
        </row>
      </sheetData>
      <sheetData sheetId="643">
        <row r="24">
          <cell r="D24">
            <v>12.68792</v>
          </cell>
        </row>
      </sheetData>
      <sheetData sheetId="644"/>
      <sheetData sheetId="645"/>
      <sheetData sheetId="646"/>
      <sheetData sheetId="647"/>
      <sheetData sheetId="648"/>
      <sheetData sheetId="649"/>
      <sheetData sheetId="650"/>
      <sheetData sheetId="651">
        <row r="23">
          <cell r="D23">
            <v>11.02206</v>
          </cell>
        </row>
      </sheetData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>
        <row r="4">
          <cell r="N4">
            <v>0.51</v>
          </cell>
        </row>
      </sheetData>
      <sheetData sheetId="766">
        <row r="21">
          <cell r="D21">
            <v>46.039349999999999</v>
          </cell>
        </row>
      </sheetData>
      <sheetData sheetId="767">
        <row r="24">
          <cell r="D24">
            <v>12.68792</v>
          </cell>
        </row>
      </sheetData>
      <sheetData sheetId="768"/>
      <sheetData sheetId="769"/>
      <sheetData sheetId="770"/>
      <sheetData sheetId="771"/>
      <sheetData sheetId="772"/>
      <sheetData sheetId="773"/>
      <sheetData sheetId="774"/>
      <sheetData sheetId="775">
        <row r="23">
          <cell r="D23">
            <v>11.02206</v>
          </cell>
        </row>
      </sheetData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>
        <row r="4">
          <cell r="N4">
            <v>0.51</v>
          </cell>
        </row>
      </sheetData>
      <sheetData sheetId="828">
        <row r="21">
          <cell r="D21">
            <v>46.039349999999999</v>
          </cell>
        </row>
      </sheetData>
      <sheetData sheetId="829">
        <row r="24">
          <cell r="D24">
            <v>12.68792</v>
          </cell>
        </row>
      </sheetData>
      <sheetData sheetId="830"/>
      <sheetData sheetId="831"/>
      <sheetData sheetId="832"/>
      <sheetData sheetId="833"/>
      <sheetData sheetId="834"/>
      <sheetData sheetId="835"/>
      <sheetData sheetId="836"/>
      <sheetData sheetId="837">
        <row r="23">
          <cell r="D23">
            <v>11.02206</v>
          </cell>
        </row>
      </sheetData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>
        <row r="4">
          <cell r="N4">
            <v>0.51</v>
          </cell>
        </row>
      </sheetData>
      <sheetData sheetId="890">
        <row r="21">
          <cell r="D21">
            <v>46.039349999999999</v>
          </cell>
        </row>
      </sheetData>
      <sheetData sheetId="891">
        <row r="24">
          <cell r="D24">
            <v>12.68792</v>
          </cell>
        </row>
      </sheetData>
      <sheetData sheetId="892"/>
      <sheetData sheetId="893"/>
      <sheetData sheetId="894"/>
      <sheetData sheetId="895"/>
      <sheetData sheetId="896"/>
      <sheetData sheetId="897"/>
      <sheetData sheetId="898"/>
      <sheetData sheetId="899">
        <row r="23">
          <cell r="D23">
            <v>11.02206</v>
          </cell>
        </row>
      </sheetData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>
        <row r="4">
          <cell r="N4">
            <v>0.51</v>
          </cell>
        </row>
      </sheetData>
      <sheetData sheetId="1138">
        <row r="21">
          <cell r="D21">
            <v>46.039349999999999</v>
          </cell>
        </row>
      </sheetData>
      <sheetData sheetId="1139">
        <row r="24">
          <cell r="D24">
            <v>12.68792</v>
          </cell>
        </row>
      </sheetData>
      <sheetData sheetId="1140"/>
      <sheetData sheetId="1141"/>
      <sheetData sheetId="1142"/>
      <sheetData sheetId="1143"/>
      <sheetData sheetId="1144"/>
      <sheetData sheetId="1145"/>
      <sheetData sheetId="1146"/>
      <sheetData sheetId="1147">
        <row r="23">
          <cell r="D23">
            <v>11.02206</v>
          </cell>
        </row>
      </sheetData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>
        <row r="4">
          <cell r="N4">
            <v>0.51</v>
          </cell>
        </row>
      </sheetData>
      <sheetData sheetId="1386">
        <row r="21">
          <cell r="D21">
            <v>46.039349999999999</v>
          </cell>
        </row>
      </sheetData>
      <sheetData sheetId="1387">
        <row r="24">
          <cell r="D24">
            <v>12.68792</v>
          </cell>
        </row>
      </sheetData>
      <sheetData sheetId="1388"/>
      <sheetData sheetId="1389"/>
      <sheetData sheetId="1390"/>
      <sheetData sheetId="1391"/>
      <sheetData sheetId="1392"/>
      <sheetData sheetId="1393"/>
      <sheetData sheetId="1394"/>
      <sheetData sheetId="1395">
        <row r="23">
          <cell r="D23">
            <v>11.02206</v>
          </cell>
        </row>
      </sheetData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>
        <row r="4">
          <cell r="N4">
            <v>0.51</v>
          </cell>
        </row>
      </sheetData>
      <sheetData sheetId="1510">
        <row r="21">
          <cell r="D21">
            <v>46.039349999999999</v>
          </cell>
        </row>
      </sheetData>
      <sheetData sheetId="1511">
        <row r="24">
          <cell r="D24">
            <v>12.68792</v>
          </cell>
        </row>
      </sheetData>
      <sheetData sheetId="1512"/>
      <sheetData sheetId="1513"/>
      <sheetData sheetId="1514"/>
      <sheetData sheetId="1515"/>
      <sheetData sheetId="1516"/>
      <sheetData sheetId="1517"/>
      <sheetData sheetId="1518"/>
      <sheetData sheetId="1519">
        <row r="23">
          <cell r="D23">
            <v>11.02206</v>
          </cell>
        </row>
      </sheetData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eet"/>
      <sheetName val="Process Flow &amp; Summary"/>
      <sheetName val="Factors Sheet"/>
      <sheetName val="New-Base"/>
      <sheetName val="Price Set"/>
      <sheetName val="BaseCase"/>
      <sheetName val="ExistingEthylene"/>
      <sheetName val="ExistingEPS"/>
      <sheetName val="Styrene"/>
      <sheetName val="LDPE"/>
      <sheetName val="NewCase"/>
      <sheetName val="NewCracker"/>
      <sheetName val="NewLDPE"/>
      <sheetName val="NewEPS"/>
      <sheetName val="NewStyrene"/>
      <sheetName val="HD&amp;LLDPE"/>
      <sheetName val="GPPS"/>
      <sheetName val="PP"/>
      <sheetName val="Sales Olefins"/>
      <sheetName val="Sales PP"/>
      <sheetName val="Sales Styrene"/>
      <sheetName val="Sales LDPE"/>
      <sheetName val="Sales EPS"/>
      <sheetName val="Sales GPPS"/>
      <sheetName val="Sales LLDPE"/>
      <sheetName val="Sales HDPE"/>
      <sheetName val="Process Yields"/>
      <sheetName val="NewCrackerYields"/>
      <sheetName val="Labour Requirements"/>
      <sheetName val="Labour Costs"/>
      <sheetName val="Utility Requirements"/>
      <sheetName val="Utility Costs"/>
      <sheetName val="Inflation"/>
      <sheetName val="Capital Expenditure"/>
      <sheetName val="Working Capital"/>
      <sheetName val="Packag, Frt, Mkt Fee &amp; Tariffs"/>
      <sheetName val="Conversions &amp; Other Prices"/>
      <sheetName val="LLDPE-not_used"/>
      <sheetName val="Front_Sheet"/>
      <sheetName val="Process_Flow_&amp;_Summary"/>
      <sheetName val="Factors_Sheet"/>
      <sheetName val="Price_Set"/>
      <sheetName val="Sales_Olefins"/>
      <sheetName val="Sales_PP"/>
      <sheetName val="Sales_Styrene"/>
      <sheetName val="Sales_LDPE"/>
      <sheetName val="Sales_EPS"/>
      <sheetName val="Sales_GPPS"/>
      <sheetName val="Sales_LLDPE"/>
      <sheetName val="Sales_HDPE"/>
      <sheetName val="Process_Yields"/>
      <sheetName val="Labour_Requirements"/>
      <sheetName val="Labour_Costs"/>
      <sheetName val="Utility_Requirements"/>
      <sheetName val="Utility_Costs"/>
      <sheetName val="Capital_Expenditure"/>
      <sheetName val="Working_Capital"/>
      <sheetName val="Packag,_Frt,_Mkt_Fee_&amp;_Tariffs"/>
      <sheetName val="Conversions_&amp;_Other_Prices"/>
      <sheetName val="Front_Sheet1"/>
      <sheetName val="Process_Flow_&amp;_Summary1"/>
      <sheetName val="Factors_Sheet1"/>
      <sheetName val="Price_Set1"/>
      <sheetName val="Sales_Olefins1"/>
      <sheetName val="Sales_PP1"/>
      <sheetName val="Sales_Styrene1"/>
      <sheetName val="Sales_LDPE1"/>
      <sheetName val="Sales_EPS1"/>
      <sheetName val="Sales_GPPS1"/>
      <sheetName val="Sales_LLDPE1"/>
      <sheetName val="Sales_HDPE1"/>
      <sheetName val="Process_Yields1"/>
      <sheetName val="Labour_Requirements1"/>
      <sheetName val="Labour_Costs1"/>
      <sheetName val="Utility_Requirements1"/>
      <sheetName val="Utility_Costs1"/>
      <sheetName val="Capital_Expenditure1"/>
      <sheetName val="Working_Capital1"/>
      <sheetName val="Packag,_Frt,_Mkt_Fee_&amp;_Tariffs1"/>
      <sheetName val="Conversions_&amp;_Other_Prices1"/>
      <sheetName val="Front_Sheet2"/>
      <sheetName val="Process_Flow_&amp;_Summary2"/>
      <sheetName val="Factors_Sheet2"/>
      <sheetName val="Price_Set2"/>
      <sheetName val="Sales_Olefins2"/>
      <sheetName val="Sales_PP2"/>
      <sheetName val="Sales_Styrene2"/>
      <sheetName val="Sales_LDPE2"/>
      <sheetName val="Sales_EPS2"/>
      <sheetName val="Sales_GPPS2"/>
      <sheetName val="Sales_LLDPE2"/>
      <sheetName val="Sales_HDPE2"/>
      <sheetName val="Process_Yields2"/>
      <sheetName val="Labour_Requirements2"/>
      <sheetName val="Labour_Costs2"/>
      <sheetName val="Utility_Requirements2"/>
      <sheetName val="Utility_Costs2"/>
      <sheetName val="Capital_Expenditure2"/>
      <sheetName val="Working_Capital2"/>
      <sheetName val="Packag,_Frt,_Mkt_Fee_&amp;_Tariffs2"/>
      <sheetName val="Conversions_&amp;_Other_Prices2"/>
      <sheetName val="Front_Sheet3"/>
      <sheetName val="Process_Flow_&amp;_Summary3"/>
      <sheetName val="Factors_Sheet3"/>
      <sheetName val="Price_Set3"/>
      <sheetName val="Sales_Olefins3"/>
      <sheetName val="Sales_PP3"/>
      <sheetName val="Sales_Styrene3"/>
      <sheetName val="Sales_LDPE3"/>
      <sheetName val="Sales_EPS3"/>
      <sheetName val="Sales_GPPS3"/>
      <sheetName val="Sales_LLDPE3"/>
      <sheetName val="Sales_HDPE3"/>
      <sheetName val="Process_Yields3"/>
      <sheetName val="Labour_Requirements3"/>
      <sheetName val="Labour_Costs3"/>
      <sheetName val="Utility_Requirements3"/>
      <sheetName val="Utility_Costs3"/>
      <sheetName val="Capital_Expenditure3"/>
      <sheetName val="Working_Capital3"/>
      <sheetName val="Packag,_Frt,_Mkt_Fee_&amp;_Tariffs3"/>
      <sheetName val="Conversions_&amp;_Other_Prices3"/>
      <sheetName val="Front_Sheet4"/>
      <sheetName val="Process_Flow_&amp;_Summary4"/>
      <sheetName val="Factors_Sheet4"/>
      <sheetName val="Price_Set4"/>
      <sheetName val="Sales_Olefins4"/>
      <sheetName val="Sales_PP4"/>
      <sheetName val="Sales_Styrene4"/>
      <sheetName val="Sales_LDPE4"/>
      <sheetName val="Sales_EPS4"/>
      <sheetName val="Sales_GPPS4"/>
      <sheetName val="Sales_LLDPE4"/>
      <sheetName val="Sales_HDPE4"/>
      <sheetName val="Process_Yields4"/>
      <sheetName val="Labour_Requirements4"/>
      <sheetName val="Labour_Costs4"/>
      <sheetName val="Utility_Requirements4"/>
      <sheetName val="Utility_Costs4"/>
      <sheetName val="Capital_Expenditure4"/>
      <sheetName val="Working_Capital4"/>
      <sheetName val="Packag,_Frt,_Mkt_Fee_&amp;_Tariffs4"/>
      <sheetName val="Conversions_&amp;_Other_Prices4"/>
      <sheetName val="Front_Sheet5"/>
      <sheetName val="Process_Flow_&amp;_Summary5"/>
      <sheetName val="Factors_Sheet5"/>
      <sheetName val="Price_Set5"/>
      <sheetName val="Sales_Olefins5"/>
      <sheetName val="Sales_PP5"/>
      <sheetName val="Sales_Styrene5"/>
      <sheetName val="Sales_LDPE5"/>
      <sheetName val="Sales_EPS5"/>
      <sheetName val="Sales_GPPS5"/>
      <sheetName val="Sales_LLDPE5"/>
      <sheetName val="Sales_HDPE5"/>
      <sheetName val="Process_Yields5"/>
      <sheetName val="Labour_Requirements5"/>
      <sheetName val="Labour_Costs5"/>
      <sheetName val="Utility_Requirements5"/>
      <sheetName val="Utility_Costs5"/>
      <sheetName val="Capital_Expenditure5"/>
      <sheetName val="Working_Capital5"/>
      <sheetName val="Packag,_Frt,_Mkt_Fee_&amp;_Tariffs5"/>
      <sheetName val="Conversions_&amp;_Other_Prices5"/>
      <sheetName val="Front_Sheet8"/>
      <sheetName val="Process_Flow_&amp;_Summary8"/>
      <sheetName val="Factors_Sheet8"/>
      <sheetName val="Price_Set8"/>
      <sheetName val="Sales_Olefins8"/>
      <sheetName val="Sales_PP8"/>
      <sheetName val="Sales_Styrene8"/>
      <sheetName val="Sales_LDPE8"/>
      <sheetName val="Sales_EPS8"/>
      <sheetName val="Sales_GPPS8"/>
      <sheetName val="Sales_LLDPE8"/>
      <sheetName val="Sales_HDPE8"/>
      <sheetName val="Process_Yields8"/>
      <sheetName val="Labour_Requirements8"/>
      <sheetName val="Labour_Costs8"/>
      <sheetName val="Utility_Requirements8"/>
      <sheetName val="Utility_Costs8"/>
      <sheetName val="Capital_Expenditure8"/>
      <sheetName val="Working_Capital8"/>
      <sheetName val="Packag,_Frt,_Mkt_Fee_&amp;_Tariffs8"/>
      <sheetName val="Conversions_&amp;_Other_Prices8"/>
      <sheetName val="Front_Sheet6"/>
      <sheetName val="Process_Flow_&amp;_Summary6"/>
      <sheetName val="Factors_Sheet6"/>
      <sheetName val="Price_Set6"/>
      <sheetName val="Sales_Olefins6"/>
      <sheetName val="Sales_PP6"/>
      <sheetName val="Sales_Styrene6"/>
      <sheetName val="Sales_LDPE6"/>
      <sheetName val="Sales_EPS6"/>
      <sheetName val="Sales_GPPS6"/>
      <sheetName val="Sales_LLDPE6"/>
      <sheetName val="Sales_HDPE6"/>
      <sheetName val="Process_Yields6"/>
      <sheetName val="Labour_Requirements6"/>
      <sheetName val="Labour_Costs6"/>
      <sheetName val="Utility_Requirements6"/>
      <sheetName val="Utility_Costs6"/>
      <sheetName val="Capital_Expenditure6"/>
      <sheetName val="Working_Capital6"/>
      <sheetName val="Packag,_Frt,_Mkt_Fee_&amp;_Tariffs6"/>
      <sheetName val="Conversions_&amp;_Other_Prices6"/>
      <sheetName val="Front_Sheet7"/>
      <sheetName val="Process_Flow_&amp;_Summary7"/>
      <sheetName val="Factors_Sheet7"/>
      <sheetName val="Price_Set7"/>
      <sheetName val="Sales_Olefins7"/>
      <sheetName val="Sales_PP7"/>
      <sheetName val="Sales_Styrene7"/>
      <sheetName val="Sales_LDPE7"/>
      <sheetName val="Sales_EPS7"/>
      <sheetName val="Sales_GPPS7"/>
      <sheetName val="Sales_LLDPE7"/>
      <sheetName val="Sales_HDPE7"/>
      <sheetName val="Process_Yields7"/>
      <sheetName val="Labour_Requirements7"/>
      <sheetName val="Labour_Costs7"/>
      <sheetName val="Utility_Requirements7"/>
      <sheetName val="Utility_Costs7"/>
      <sheetName val="Capital_Expenditure7"/>
      <sheetName val="Working_Capital7"/>
      <sheetName val="Packag,_Frt,_Mkt_Fee_&amp;_Tariffs7"/>
      <sheetName val="Conversions_&amp;_Other_Prices7"/>
      <sheetName val="Front_Sheet9"/>
      <sheetName val="Process_Flow_&amp;_Summary9"/>
      <sheetName val="Factors_Sheet9"/>
      <sheetName val="Price_Set9"/>
      <sheetName val="Sales_Olefins9"/>
      <sheetName val="Sales_PP9"/>
      <sheetName val="Sales_Styrene9"/>
      <sheetName val="Sales_LDPE9"/>
      <sheetName val="Sales_EPS9"/>
      <sheetName val="Sales_GPPS9"/>
      <sheetName val="Sales_LLDPE9"/>
      <sheetName val="Sales_HDPE9"/>
      <sheetName val="Process_Yields9"/>
      <sheetName val="Labour_Requirements9"/>
      <sheetName val="Labour_Costs9"/>
      <sheetName val="Utility_Requirements9"/>
      <sheetName val="Utility_Costs9"/>
      <sheetName val="Capital_Expenditure9"/>
      <sheetName val="Working_Capital9"/>
      <sheetName val="Packag,_Frt,_Mkt_Fee_&amp;_Tariffs9"/>
      <sheetName val="Conversions_&amp;_Other_Prices9"/>
      <sheetName val="Front_Sheet10"/>
      <sheetName val="Process_Flow_&amp;_Summary10"/>
      <sheetName val="Factors_Sheet10"/>
      <sheetName val="Price_Set10"/>
      <sheetName val="Sales_Olefins10"/>
      <sheetName val="Sales_PP10"/>
      <sheetName val="Sales_Styrene10"/>
      <sheetName val="Sales_LDPE10"/>
      <sheetName val="Sales_EPS10"/>
      <sheetName val="Sales_GPPS10"/>
      <sheetName val="Sales_LLDPE10"/>
      <sheetName val="Sales_HDPE10"/>
      <sheetName val="Process_Yields10"/>
      <sheetName val="Labour_Requirements10"/>
      <sheetName val="Labour_Costs10"/>
      <sheetName val="Utility_Requirements10"/>
      <sheetName val="Utility_Costs10"/>
      <sheetName val="Capital_Expenditure10"/>
      <sheetName val="Working_Capital10"/>
      <sheetName val="Packag,_Frt,_Mkt_Fee_&amp;_Tariff10"/>
      <sheetName val="Conversions_&amp;_Other_Prices10"/>
      <sheetName val="Front_Sheet11"/>
      <sheetName val="Process_Flow_&amp;_Summary11"/>
      <sheetName val="Factors_Sheet11"/>
      <sheetName val="Price_Set11"/>
      <sheetName val="Sales_Olefins11"/>
      <sheetName val="Sales_PP11"/>
      <sheetName val="Sales_Styrene11"/>
      <sheetName val="Sales_LDPE11"/>
      <sheetName val="Sales_EPS11"/>
      <sheetName val="Sales_GPPS11"/>
      <sheetName val="Sales_LLDPE11"/>
      <sheetName val="Sales_HDPE11"/>
      <sheetName val="Process_Yields11"/>
      <sheetName val="Labour_Requirements11"/>
      <sheetName val="Labour_Costs11"/>
      <sheetName val="Utility_Requirements11"/>
      <sheetName val="Utility_Costs11"/>
      <sheetName val="Capital_Expenditure11"/>
      <sheetName val="Working_Capital11"/>
      <sheetName val="Packag,_Frt,_Mkt_Fee_&amp;_Tariff11"/>
      <sheetName val="Conversions_&amp;_Other_Prices11"/>
      <sheetName val="Front_Sheet12"/>
      <sheetName val="Process_Flow_&amp;_Summary12"/>
      <sheetName val="Factors_Sheet12"/>
      <sheetName val="Price_Set12"/>
      <sheetName val="Sales_Olefins12"/>
      <sheetName val="Sales_PP12"/>
      <sheetName val="Sales_Styrene12"/>
      <sheetName val="Sales_LDPE12"/>
      <sheetName val="Sales_EPS12"/>
      <sheetName val="Sales_GPPS12"/>
      <sheetName val="Sales_LLDPE12"/>
      <sheetName val="Sales_HDPE12"/>
      <sheetName val="Process_Yields12"/>
      <sheetName val="Labour_Requirements12"/>
      <sheetName val="Labour_Costs12"/>
      <sheetName val="Utility_Requirements12"/>
      <sheetName val="Utility_Costs12"/>
      <sheetName val="Capital_Expenditure12"/>
      <sheetName val="Working_Capital12"/>
      <sheetName val="Packag,_Frt,_Mkt_Fee_&amp;_Tariff12"/>
      <sheetName val="Conversions_&amp;_Other_Prices12"/>
      <sheetName val="Front_Sheet13"/>
      <sheetName val="Process_Flow_&amp;_Summary13"/>
      <sheetName val="Factors_Sheet13"/>
      <sheetName val="Price_Set13"/>
      <sheetName val="Sales_Olefins13"/>
      <sheetName val="Sales_PP13"/>
      <sheetName val="Sales_Styrene13"/>
      <sheetName val="Sales_LDPE13"/>
      <sheetName val="Sales_EPS13"/>
      <sheetName val="Sales_GPPS13"/>
      <sheetName val="Sales_LLDPE13"/>
      <sheetName val="Sales_HDPE13"/>
      <sheetName val="Process_Yields13"/>
      <sheetName val="Labour_Requirements13"/>
      <sheetName val="Labour_Costs13"/>
      <sheetName val="Utility_Requirements13"/>
      <sheetName val="Utility_Costs13"/>
      <sheetName val="Capital_Expenditure13"/>
      <sheetName val="Working_Capital13"/>
      <sheetName val="Packag,_Frt,_Mkt_Fee_&amp;_Tariff13"/>
      <sheetName val="Conversions_&amp;_Other_Prices13"/>
      <sheetName val="Front_Sheet14"/>
      <sheetName val="Process_Flow_&amp;_Summary14"/>
      <sheetName val="Factors_Sheet14"/>
      <sheetName val="Price_Set14"/>
      <sheetName val="Sales_Olefins14"/>
      <sheetName val="Sales_PP14"/>
      <sheetName val="Sales_Styrene14"/>
      <sheetName val="Sales_LDPE14"/>
      <sheetName val="Sales_EPS14"/>
      <sheetName val="Sales_GPPS14"/>
      <sheetName val="Sales_LLDPE14"/>
      <sheetName val="Sales_HDPE14"/>
      <sheetName val="Process_Yields14"/>
      <sheetName val="Labour_Requirements14"/>
      <sheetName val="Labour_Costs14"/>
      <sheetName val="Utility_Requirements14"/>
      <sheetName val="Utility_Costs14"/>
      <sheetName val="Capital_Expenditure14"/>
      <sheetName val="Working_Capital14"/>
      <sheetName val="Packag,_Frt,_Mkt_Fee_&amp;_Tariff14"/>
      <sheetName val="Conversions_&amp;_Other_Prices14"/>
      <sheetName val="Front_Sheet15"/>
      <sheetName val="Process_Flow_&amp;_Summary15"/>
      <sheetName val="Factors_Sheet15"/>
      <sheetName val="Price_Set15"/>
      <sheetName val="Sales_Olefins15"/>
      <sheetName val="Sales_PP15"/>
      <sheetName val="Sales_Styrene15"/>
      <sheetName val="Sales_LDPE15"/>
      <sheetName val="Sales_EPS15"/>
      <sheetName val="Sales_GPPS15"/>
      <sheetName val="Sales_LLDPE15"/>
      <sheetName val="Sales_HDPE15"/>
      <sheetName val="Process_Yields15"/>
      <sheetName val="Labour_Requirements15"/>
      <sheetName val="Labour_Costs15"/>
      <sheetName val="Utility_Requirements15"/>
      <sheetName val="Utility_Costs15"/>
      <sheetName val="Capital_Expenditure15"/>
      <sheetName val="Working_Capital15"/>
      <sheetName val="Packag,_Frt,_Mkt_Fee_&amp;_Tariff15"/>
      <sheetName val="Conversions_&amp;_Other_Prices15"/>
      <sheetName val="Front_Sheet16"/>
      <sheetName val="Process_Flow_&amp;_Summary16"/>
      <sheetName val="Factors_Sheet16"/>
      <sheetName val="Price_Set16"/>
      <sheetName val="Sales_Olefins16"/>
      <sheetName val="Sales_PP16"/>
      <sheetName val="Sales_Styrene16"/>
      <sheetName val="Sales_LDPE16"/>
      <sheetName val="Sales_EPS16"/>
      <sheetName val="Sales_GPPS16"/>
      <sheetName val="Sales_LLDPE16"/>
      <sheetName val="Sales_HDPE16"/>
      <sheetName val="Process_Yields16"/>
      <sheetName val="Labour_Requirements16"/>
      <sheetName val="Labour_Costs16"/>
      <sheetName val="Utility_Requirements16"/>
      <sheetName val="Utility_Costs16"/>
      <sheetName val="Capital_Expenditure16"/>
      <sheetName val="Working_Capital16"/>
      <sheetName val="Packag,_Frt,_Mkt_Fee_&amp;_Tariff16"/>
      <sheetName val="Conversions_&amp;_Other_Prices16"/>
      <sheetName val="Front_Sheet22"/>
      <sheetName val="Process_Flow_&amp;_Summary22"/>
      <sheetName val="Factors_Sheet22"/>
      <sheetName val="Price_Set22"/>
      <sheetName val="Sales_Olefins22"/>
      <sheetName val="Sales_PP22"/>
      <sheetName val="Sales_Styrene22"/>
      <sheetName val="Sales_LDPE22"/>
      <sheetName val="Sales_EPS22"/>
      <sheetName val="Sales_GPPS22"/>
      <sheetName val="Sales_LLDPE22"/>
      <sheetName val="Sales_HDPE22"/>
      <sheetName val="Process_Yields22"/>
      <sheetName val="Labour_Requirements22"/>
      <sheetName val="Labour_Costs22"/>
      <sheetName val="Utility_Requirements22"/>
      <sheetName val="Utility_Costs22"/>
      <sheetName val="Capital_Expenditure22"/>
      <sheetName val="Working_Capital22"/>
      <sheetName val="Packag,_Frt,_Mkt_Fee_&amp;_Tariff22"/>
      <sheetName val="Conversions_&amp;_Other_Prices22"/>
      <sheetName val="Front_Sheet17"/>
      <sheetName val="Process_Flow_&amp;_Summary17"/>
      <sheetName val="Factors_Sheet17"/>
      <sheetName val="Price_Set17"/>
      <sheetName val="Sales_Olefins17"/>
      <sheetName val="Sales_PP17"/>
      <sheetName val="Sales_Styrene17"/>
      <sheetName val="Sales_LDPE17"/>
      <sheetName val="Sales_EPS17"/>
      <sheetName val="Sales_GPPS17"/>
      <sheetName val="Sales_LLDPE17"/>
      <sheetName val="Sales_HDPE17"/>
      <sheetName val="Process_Yields17"/>
      <sheetName val="Labour_Requirements17"/>
      <sheetName val="Labour_Costs17"/>
      <sheetName val="Utility_Requirements17"/>
      <sheetName val="Utility_Costs17"/>
      <sheetName val="Capital_Expenditure17"/>
      <sheetName val="Working_Capital17"/>
      <sheetName val="Packag,_Frt,_Mkt_Fee_&amp;_Tariff17"/>
      <sheetName val="Conversions_&amp;_Other_Prices17"/>
      <sheetName val="Front_Sheet20"/>
      <sheetName val="Process_Flow_&amp;_Summary20"/>
      <sheetName val="Factors_Sheet20"/>
      <sheetName val="Price_Set20"/>
      <sheetName val="Sales_Olefins20"/>
      <sheetName val="Sales_PP20"/>
      <sheetName val="Sales_Styrene20"/>
      <sheetName val="Sales_LDPE20"/>
      <sheetName val="Sales_EPS20"/>
      <sheetName val="Sales_GPPS20"/>
      <sheetName val="Sales_LLDPE20"/>
      <sheetName val="Sales_HDPE20"/>
      <sheetName val="Process_Yields20"/>
      <sheetName val="Labour_Requirements20"/>
      <sheetName val="Labour_Costs20"/>
      <sheetName val="Utility_Requirements20"/>
      <sheetName val="Utility_Costs20"/>
      <sheetName val="Capital_Expenditure20"/>
      <sheetName val="Working_Capital20"/>
      <sheetName val="Packag,_Frt,_Mkt_Fee_&amp;_Tariff20"/>
      <sheetName val="Conversions_&amp;_Other_Prices20"/>
      <sheetName val="Front_Sheet19"/>
      <sheetName val="Process_Flow_&amp;_Summary19"/>
      <sheetName val="Factors_Sheet19"/>
      <sheetName val="Price_Set19"/>
      <sheetName val="Sales_Olefins19"/>
      <sheetName val="Sales_PP19"/>
      <sheetName val="Sales_Styrene19"/>
      <sheetName val="Sales_LDPE19"/>
      <sheetName val="Sales_EPS19"/>
      <sheetName val="Sales_GPPS19"/>
      <sheetName val="Sales_LLDPE19"/>
      <sheetName val="Sales_HDPE19"/>
      <sheetName val="Process_Yields19"/>
      <sheetName val="Labour_Requirements19"/>
      <sheetName val="Labour_Costs19"/>
      <sheetName val="Utility_Requirements19"/>
      <sheetName val="Utility_Costs19"/>
      <sheetName val="Capital_Expenditure19"/>
      <sheetName val="Working_Capital19"/>
      <sheetName val="Packag,_Frt,_Mkt_Fee_&amp;_Tariff19"/>
      <sheetName val="Conversions_&amp;_Other_Prices19"/>
      <sheetName val="Front_Sheet18"/>
      <sheetName val="Process_Flow_&amp;_Summary18"/>
      <sheetName val="Factors_Sheet18"/>
      <sheetName val="Price_Set18"/>
      <sheetName val="Sales_Olefins18"/>
      <sheetName val="Sales_PP18"/>
      <sheetName val="Sales_Styrene18"/>
      <sheetName val="Sales_LDPE18"/>
      <sheetName val="Sales_EPS18"/>
      <sheetName val="Sales_GPPS18"/>
      <sheetName val="Sales_LLDPE18"/>
      <sheetName val="Sales_HDPE18"/>
      <sheetName val="Process_Yields18"/>
      <sheetName val="Labour_Requirements18"/>
      <sheetName val="Labour_Costs18"/>
      <sheetName val="Utility_Requirements18"/>
      <sheetName val="Utility_Costs18"/>
      <sheetName val="Capital_Expenditure18"/>
      <sheetName val="Working_Capital18"/>
      <sheetName val="Packag,_Frt,_Mkt_Fee_&amp;_Tariff18"/>
      <sheetName val="Conversions_&amp;_Other_Prices18"/>
      <sheetName val="Front_Sheet21"/>
      <sheetName val="Process_Flow_&amp;_Summary21"/>
      <sheetName val="Factors_Sheet21"/>
      <sheetName val="Price_Set21"/>
      <sheetName val="Sales_Olefins21"/>
      <sheetName val="Sales_PP21"/>
      <sheetName val="Sales_Styrene21"/>
      <sheetName val="Sales_LDPE21"/>
      <sheetName val="Sales_EPS21"/>
      <sheetName val="Sales_GPPS21"/>
      <sheetName val="Sales_LLDPE21"/>
      <sheetName val="Sales_HDPE21"/>
      <sheetName val="Process_Yields21"/>
      <sheetName val="Labour_Requirements21"/>
      <sheetName val="Labour_Costs21"/>
      <sheetName val="Utility_Requirements21"/>
      <sheetName val="Utility_Costs21"/>
      <sheetName val="Capital_Expenditure21"/>
      <sheetName val="Working_Capital21"/>
      <sheetName val="Packag,_Frt,_Mkt_Fee_&amp;_Tariff21"/>
      <sheetName val="Conversions_&amp;_Other_Prices21"/>
      <sheetName val="Front_Sheet28"/>
      <sheetName val="Process_Flow_&amp;_Summary28"/>
      <sheetName val="Factors_Sheet28"/>
      <sheetName val="Price_Set28"/>
      <sheetName val="Sales_Olefins28"/>
      <sheetName val="Sales_PP28"/>
      <sheetName val="Sales_Styrene28"/>
      <sheetName val="Sales_LDPE28"/>
      <sheetName val="Sales_EPS28"/>
      <sheetName val="Sales_GPPS28"/>
      <sheetName val="Sales_LLDPE28"/>
      <sheetName val="Sales_HDPE28"/>
      <sheetName val="Process_Yields28"/>
      <sheetName val="Labour_Requirements28"/>
      <sheetName val="Labour_Costs28"/>
      <sheetName val="Utility_Requirements28"/>
      <sheetName val="Utility_Costs28"/>
      <sheetName val="Capital_Expenditure28"/>
      <sheetName val="Working_Capital28"/>
      <sheetName val="Packag,_Frt,_Mkt_Fee_&amp;_Tariff28"/>
      <sheetName val="Conversions_&amp;_Other_Prices28"/>
      <sheetName val="Front_Sheet23"/>
      <sheetName val="Process_Flow_&amp;_Summary23"/>
      <sheetName val="Factors_Sheet23"/>
      <sheetName val="Price_Set23"/>
      <sheetName val="Sales_Olefins23"/>
      <sheetName val="Sales_PP23"/>
      <sheetName val="Sales_Styrene23"/>
      <sheetName val="Sales_LDPE23"/>
      <sheetName val="Sales_EPS23"/>
      <sheetName val="Sales_GPPS23"/>
      <sheetName val="Sales_LLDPE23"/>
      <sheetName val="Sales_HDPE23"/>
      <sheetName val="Process_Yields23"/>
      <sheetName val="Labour_Requirements23"/>
      <sheetName val="Labour_Costs23"/>
      <sheetName val="Utility_Requirements23"/>
      <sheetName val="Utility_Costs23"/>
      <sheetName val="Capital_Expenditure23"/>
      <sheetName val="Working_Capital23"/>
      <sheetName val="Packag,_Frt,_Mkt_Fee_&amp;_Tariff23"/>
      <sheetName val="Conversions_&amp;_Other_Prices23"/>
      <sheetName val="Front_Sheet24"/>
      <sheetName val="Process_Flow_&amp;_Summary24"/>
      <sheetName val="Factors_Sheet24"/>
      <sheetName val="Price_Set24"/>
      <sheetName val="Sales_Olefins24"/>
      <sheetName val="Sales_PP24"/>
      <sheetName val="Sales_Styrene24"/>
      <sheetName val="Sales_LDPE24"/>
      <sheetName val="Sales_EPS24"/>
      <sheetName val="Sales_GPPS24"/>
      <sheetName val="Sales_LLDPE24"/>
      <sheetName val="Sales_HDPE24"/>
      <sheetName val="Process_Yields24"/>
      <sheetName val="Labour_Requirements24"/>
      <sheetName val="Labour_Costs24"/>
      <sheetName val="Utility_Requirements24"/>
      <sheetName val="Utility_Costs24"/>
      <sheetName val="Capital_Expenditure24"/>
      <sheetName val="Working_Capital24"/>
      <sheetName val="Packag,_Frt,_Mkt_Fee_&amp;_Tariff24"/>
      <sheetName val="Conversions_&amp;_Other_Prices24"/>
      <sheetName val="Front_Sheet25"/>
      <sheetName val="Process_Flow_&amp;_Summary25"/>
      <sheetName val="Factors_Sheet25"/>
      <sheetName val="Price_Set25"/>
      <sheetName val="Sales_Olefins25"/>
      <sheetName val="Sales_PP25"/>
      <sheetName val="Sales_Styrene25"/>
      <sheetName val="Sales_LDPE25"/>
      <sheetName val="Sales_EPS25"/>
      <sheetName val="Sales_GPPS25"/>
      <sheetName val="Sales_LLDPE25"/>
      <sheetName val="Sales_HDPE25"/>
      <sheetName val="Process_Yields25"/>
      <sheetName val="Labour_Requirements25"/>
      <sheetName val="Labour_Costs25"/>
      <sheetName val="Utility_Requirements25"/>
      <sheetName val="Utility_Costs25"/>
      <sheetName val="Capital_Expenditure25"/>
      <sheetName val="Working_Capital25"/>
      <sheetName val="Packag,_Frt,_Mkt_Fee_&amp;_Tariff25"/>
      <sheetName val="Conversions_&amp;_Other_Prices25"/>
      <sheetName val="Front_Sheet26"/>
      <sheetName val="Process_Flow_&amp;_Summary26"/>
      <sheetName val="Factors_Sheet26"/>
      <sheetName val="Price_Set26"/>
      <sheetName val="Sales_Olefins26"/>
      <sheetName val="Sales_PP26"/>
      <sheetName val="Sales_Styrene26"/>
      <sheetName val="Sales_LDPE26"/>
      <sheetName val="Sales_EPS26"/>
      <sheetName val="Sales_GPPS26"/>
      <sheetName val="Sales_LLDPE26"/>
      <sheetName val="Sales_HDPE26"/>
      <sheetName val="Process_Yields26"/>
      <sheetName val="Labour_Requirements26"/>
      <sheetName val="Labour_Costs26"/>
      <sheetName val="Utility_Requirements26"/>
      <sheetName val="Utility_Costs26"/>
      <sheetName val="Capital_Expenditure26"/>
      <sheetName val="Working_Capital26"/>
      <sheetName val="Packag,_Frt,_Mkt_Fee_&amp;_Tariff26"/>
      <sheetName val="Conversions_&amp;_Other_Prices26"/>
      <sheetName val="Front_Sheet27"/>
      <sheetName val="Process_Flow_&amp;_Summary27"/>
      <sheetName val="Factors_Sheet27"/>
      <sheetName val="Price_Set27"/>
      <sheetName val="Sales_Olefins27"/>
      <sheetName val="Sales_PP27"/>
      <sheetName val="Sales_Styrene27"/>
      <sheetName val="Sales_LDPE27"/>
      <sheetName val="Sales_EPS27"/>
      <sheetName val="Sales_GPPS27"/>
      <sheetName val="Sales_LLDPE27"/>
      <sheetName val="Sales_HDPE27"/>
      <sheetName val="Process_Yields27"/>
      <sheetName val="Labour_Requirements27"/>
      <sheetName val="Labour_Costs27"/>
      <sheetName val="Utility_Requirements27"/>
      <sheetName val="Utility_Costs27"/>
      <sheetName val="Capital_Expenditure27"/>
      <sheetName val="Working_Capital27"/>
      <sheetName val="Packag,_Frt,_Mkt_Fee_&amp;_Tariff27"/>
      <sheetName val="Conversions_&amp;_Other_Prices27"/>
      <sheetName val="Front_Sheet29"/>
      <sheetName val="Process_Flow_&amp;_Summary29"/>
      <sheetName val="Factors_Sheet29"/>
      <sheetName val="Price_Set29"/>
      <sheetName val="Sales_Olefins29"/>
      <sheetName val="Sales_PP29"/>
      <sheetName val="Sales_Styrene29"/>
      <sheetName val="Sales_LDPE29"/>
      <sheetName val="Sales_EPS29"/>
      <sheetName val="Sales_GPPS29"/>
      <sheetName val="Sales_LLDPE29"/>
      <sheetName val="Sales_HDPE29"/>
      <sheetName val="Process_Yields29"/>
      <sheetName val="Labour_Requirements29"/>
      <sheetName val="Labour_Costs29"/>
      <sheetName val="Utility_Requirements29"/>
      <sheetName val="Utility_Costs29"/>
      <sheetName val="Capital_Expenditure29"/>
      <sheetName val="Working_Capital29"/>
      <sheetName val="Packag,_Frt,_Mkt_Fee_&amp;_Tariff29"/>
      <sheetName val="Conversions_&amp;_Other_Prices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ASDamen last"/>
      <sheetName val="IASDamen_last"/>
      <sheetName val="IASDamen_last1"/>
      <sheetName val="IASDamen_last2"/>
      <sheetName val="IASDamen_last3"/>
      <sheetName val="IASDamen_last4"/>
      <sheetName val="IASDamen_last5"/>
      <sheetName val="IASDamen_last6"/>
      <sheetName val="IASDamen_last7"/>
      <sheetName val="IASDamen_last8"/>
      <sheetName val="IASDamen_last9"/>
      <sheetName val="IASDamen_last10"/>
      <sheetName val="IASDamen_last13"/>
      <sheetName val="IASDamen_last11"/>
      <sheetName val="IASDamen_last12"/>
      <sheetName val="IASDamen_last14"/>
      <sheetName val="IASDamen_last15"/>
    </sheetNames>
    <definedNames>
      <definedName name="enterAje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Land detail"/>
      <sheetName val="situatie(PBC)"/>
      <sheetName val="aging 232_1212"/>
      <sheetName val="Aging"/>
      <sheetName val="summary"/>
      <sheetName val="hotarari"/>
      <sheetName val="terenuri ramase in 232"/>
      <sheetName val="0-Basic"/>
      <sheetName val="Land_detail"/>
      <sheetName val="aging_232_1212"/>
      <sheetName val="terenuri_ramase_in_232"/>
      <sheetName val="Land_detail1"/>
      <sheetName val="aging_232_12121"/>
      <sheetName val="terenuri_ramase_in_2321"/>
      <sheetName val="Land_detail2"/>
      <sheetName val="aging_232_12122"/>
      <sheetName val="terenuri_ramase_in_2322"/>
      <sheetName val="Land_detail3"/>
      <sheetName val="aging_232_12123"/>
      <sheetName val="terenuri_ramase_in_2323"/>
      <sheetName val="Land_detail4"/>
      <sheetName val="aging_232_12124"/>
      <sheetName val="terenuri_ramase_in_2324"/>
      <sheetName val="Land_detail11"/>
      <sheetName val="aging_232_121211"/>
      <sheetName val="terenuri_ramase_in_23211"/>
      <sheetName val="Land_detail5"/>
      <sheetName val="aging_232_12125"/>
      <sheetName val="terenuri_ramase_in_2325"/>
      <sheetName val="Land_detail6"/>
      <sheetName val="aging_232_12126"/>
      <sheetName val="terenuri_ramase_in_2326"/>
      <sheetName val="Land_detail9"/>
      <sheetName val="aging_232_12129"/>
      <sheetName val="terenuri_ramase_in_2329"/>
      <sheetName val="Land_detail8"/>
      <sheetName val="aging_232_12128"/>
      <sheetName val="terenuri_ramase_in_2328"/>
      <sheetName val="Land_detail7"/>
      <sheetName val="aging_232_12127"/>
      <sheetName val="terenuri_ramase_in_2327"/>
      <sheetName val="Land_detail10"/>
      <sheetName val="aging_232_121210"/>
      <sheetName val="terenuri_ramase_in_23210"/>
      <sheetName val="Land_detail17"/>
      <sheetName val="aging_232_121217"/>
      <sheetName val="terenuri_ramase_in_23217"/>
      <sheetName val="Land_detail12"/>
      <sheetName val="aging_232_121212"/>
      <sheetName val="terenuri_ramase_in_23212"/>
      <sheetName val="Land_detail13"/>
      <sheetName val="aging_232_121213"/>
      <sheetName val="terenuri_ramase_in_23213"/>
      <sheetName val="Land_detail14"/>
      <sheetName val="aging_232_121214"/>
      <sheetName val="terenuri_ramase_in_23214"/>
      <sheetName val="Land_detail15"/>
      <sheetName val="aging_232_121215"/>
      <sheetName val="terenuri_ramase_in_23215"/>
      <sheetName val="Land_detail16"/>
      <sheetName val="aging_232_121216"/>
      <sheetName val="terenuri_ramase_in_23216"/>
      <sheetName val="Land_detail18"/>
      <sheetName val="aging_232_121218"/>
      <sheetName val="terenuri_ramase_in_23218"/>
    </sheetNames>
    <sheetDataSet>
      <sheetData sheetId="0">
        <row r="40">
          <cell r="L40">
            <v>4295</v>
          </cell>
        </row>
      </sheetData>
      <sheetData sheetId="1" refreshError="1">
        <row r="1">
          <cell r="AH1" t="str">
            <v>Payments</v>
          </cell>
          <cell r="AM1">
            <v>4.2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>
        <row r="1">
          <cell r="AH1" t="str">
            <v>Payments</v>
          </cell>
        </row>
      </sheetData>
      <sheetData sheetId="10"/>
      <sheetData sheetId="11"/>
      <sheetData sheetId="12">
        <row r="1">
          <cell r="AM1">
            <v>4.2</v>
          </cell>
        </row>
      </sheetData>
      <sheetData sheetId="13"/>
      <sheetData sheetId="14"/>
      <sheetData sheetId="15"/>
      <sheetData sheetId="16"/>
      <sheetData sheetId="17"/>
      <sheetData sheetId="18">
        <row r="1">
          <cell r="AM1">
            <v>4.2</v>
          </cell>
        </row>
      </sheetData>
      <sheetData sheetId="19"/>
      <sheetData sheetId="20"/>
      <sheetData sheetId="21">
        <row r="1">
          <cell r="AH1" t="str">
            <v>Payments</v>
          </cell>
        </row>
      </sheetData>
      <sheetData sheetId="22"/>
      <sheetData sheetId="23"/>
      <sheetData sheetId="24">
        <row r="1">
          <cell r="AM1">
            <v>4.2</v>
          </cell>
        </row>
      </sheetData>
      <sheetData sheetId="25"/>
      <sheetData sheetId="26"/>
      <sheetData sheetId="27">
        <row r="1">
          <cell r="AM1">
            <v>4.2</v>
          </cell>
        </row>
      </sheetData>
      <sheetData sheetId="28"/>
      <sheetData sheetId="29"/>
      <sheetData sheetId="30">
        <row r="1">
          <cell r="AM1">
            <v>4.2</v>
          </cell>
        </row>
      </sheetData>
      <sheetData sheetId="31"/>
      <sheetData sheetId="32"/>
      <sheetData sheetId="33">
        <row r="1">
          <cell r="AM1">
            <v>4.2</v>
          </cell>
        </row>
      </sheetData>
      <sheetData sheetId="34"/>
      <sheetData sheetId="35"/>
      <sheetData sheetId="36">
        <row r="1">
          <cell r="AM1">
            <v>4.2</v>
          </cell>
        </row>
      </sheetData>
      <sheetData sheetId="37"/>
      <sheetData sheetId="38"/>
      <sheetData sheetId="39">
        <row r="1">
          <cell r="AM1">
            <v>4.2</v>
          </cell>
        </row>
      </sheetData>
      <sheetData sheetId="40"/>
      <sheetData sheetId="41"/>
      <sheetData sheetId="42">
        <row r="1">
          <cell r="AM1">
            <v>4.2</v>
          </cell>
        </row>
      </sheetData>
      <sheetData sheetId="43"/>
      <sheetData sheetId="44"/>
      <sheetData sheetId="45">
        <row r="1">
          <cell r="AM1">
            <v>4.2</v>
          </cell>
        </row>
      </sheetData>
      <sheetData sheetId="46"/>
      <sheetData sheetId="47"/>
      <sheetData sheetId="48">
        <row r="1">
          <cell r="AM1">
            <v>4.2</v>
          </cell>
        </row>
      </sheetData>
      <sheetData sheetId="49"/>
      <sheetData sheetId="50"/>
      <sheetData sheetId="51">
        <row r="1">
          <cell r="AM1">
            <v>4.2</v>
          </cell>
        </row>
      </sheetData>
      <sheetData sheetId="52"/>
      <sheetData sheetId="53"/>
      <sheetData sheetId="54">
        <row r="1">
          <cell r="AM1">
            <v>4.2</v>
          </cell>
        </row>
      </sheetData>
      <sheetData sheetId="55"/>
      <sheetData sheetId="56"/>
      <sheetData sheetId="57">
        <row r="1">
          <cell r="AM1">
            <v>4.2</v>
          </cell>
        </row>
      </sheetData>
      <sheetData sheetId="58"/>
      <sheetData sheetId="59"/>
      <sheetData sheetId="60">
        <row r="1">
          <cell r="AM1">
            <v>4.2</v>
          </cell>
        </row>
      </sheetData>
      <sheetData sheetId="61"/>
      <sheetData sheetId="62"/>
      <sheetData sheetId="63">
        <row r="1">
          <cell r="AM1">
            <v>4.2</v>
          </cell>
        </row>
      </sheetData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2:AV276"/>
  <sheetViews>
    <sheetView zoomScale="78" zoomScaleNormal="78" workbookViewId="0">
      <pane ySplit="16" topLeftCell="A34" activePane="bottomLeft" state="frozen"/>
      <selection pane="bottomLeft" activeCell="C9" sqref="C9:G9"/>
    </sheetView>
  </sheetViews>
  <sheetFormatPr defaultRowHeight="12.75" x14ac:dyDescent="0.2"/>
  <cols>
    <col min="1" max="1" width="0.7109375" style="49" customWidth="1"/>
    <col min="2" max="2" width="1" style="49" customWidth="1"/>
    <col min="3" max="3" width="73" style="49" customWidth="1"/>
    <col min="4" max="4" width="9.140625" style="195"/>
    <col min="5" max="5" width="21" style="49" hidden="1" customWidth="1"/>
    <col min="6" max="6" width="18.85546875" style="49" customWidth="1"/>
    <col min="7" max="7" width="18.85546875" style="196" customWidth="1"/>
    <col min="8" max="8" width="18.28515625" style="49" customWidth="1"/>
    <col min="9" max="9" width="18" style="49" customWidth="1"/>
    <col min="10" max="10" width="15.85546875" style="49" customWidth="1"/>
    <col min="11" max="11" width="16.140625" style="49" customWidth="1"/>
    <col min="12" max="13" width="9.140625" style="49"/>
    <col min="14" max="14" width="34" style="49" customWidth="1"/>
    <col min="15" max="15" width="12.7109375" style="49" bestFit="1" customWidth="1"/>
    <col min="16" max="16384" width="9.140625" style="49"/>
  </cols>
  <sheetData>
    <row r="2" spans="1:48" s="1" customFormat="1" x14ac:dyDescent="0.2">
      <c r="C2" s="2" t="s">
        <v>0</v>
      </c>
      <c r="D2" s="3"/>
      <c r="F2" s="3"/>
      <c r="G2" s="4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6"/>
      <c r="AH2" s="7"/>
      <c r="AI2" s="5"/>
      <c r="AJ2" s="5"/>
      <c r="AK2" s="5"/>
      <c r="AL2" s="5"/>
      <c r="AM2" s="5"/>
      <c r="AN2" s="5"/>
    </row>
    <row r="3" spans="1:48" s="1" customFormat="1" x14ac:dyDescent="0.2">
      <c r="D3" s="3"/>
      <c r="F3" s="3"/>
      <c r="G3" s="4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5"/>
      <c r="AE3" s="5"/>
      <c r="AF3" s="5"/>
      <c r="AG3" s="6"/>
      <c r="AH3" s="7"/>
      <c r="AI3" s="5"/>
      <c r="AJ3" s="5"/>
      <c r="AK3" s="5"/>
      <c r="AL3" s="5"/>
      <c r="AM3" s="5"/>
      <c r="AN3" s="5"/>
    </row>
    <row r="4" spans="1:48" s="1" customFormat="1" ht="13.5" x14ac:dyDescent="0.2">
      <c r="C4" s="121" t="s">
        <v>1</v>
      </c>
      <c r="D4" s="3"/>
      <c r="F4" s="3"/>
      <c r="G4" s="4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5"/>
      <c r="AE4" s="5"/>
      <c r="AF4" s="5"/>
      <c r="AG4" s="6"/>
      <c r="AH4" s="7"/>
      <c r="AI4" s="5"/>
      <c r="AJ4" s="5"/>
      <c r="AK4" s="5"/>
      <c r="AL4" s="5"/>
      <c r="AM4" s="5"/>
      <c r="AN4" s="5"/>
    </row>
    <row r="5" spans="1:48" s="1" customFormat="1" ht="28.5" customHeight="1" x14ac:dyDescent="0.2">
      <c r="C5" s="122" t="s">
        <v>503</v>
      </c>
      <c r="D5" s="3"/>
      <c r="F5" s="3"/>
      <c r="G5" s="4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5"/>
      <c r="AE5" s="5"/>
      <c r="AF5" s="5"/>
      <c r="AG5" s="6"/>
      <c r="AH5" s="7"/>
      <c r="AI5" s="5"/>
      <c r="AJ5" s="5"/>
      <c r="AK5" s="5"/>
      <c r="AL5" s="5"/>
      <c r="AM5" s="5"/>
      <c r="AN5" s="5"/>
    </row>
    <row r="6" spans="1:48" s="1" customFormat="1" ht="13.5" x14ac:dyDescent="0.2">
      <c r="C6" s="121" t="s">
        <v>2</v>
      </c>
      <c r="D6" s="3"/>
      <c r="F6" s="3"/>
      <c r="G6" s="4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5"/>
      <c r="AE6" s="5"/>
      <c r="AF6" s="5"/>
      <c r="AG6" s="6"/>
      <c r="AH6" s="7"/>
      <c r="AI6" s="5"/>
      <c r="AJ6" s="5"/>
      <c r="AK6" s="5"/>
      <c r="AL6" s="5"/>
      <c r="AM6" s="5"/>
      <c r="AN6" s="5"/>
    </row>
    <row r="7" spans="1:48" s="1" customFormat="1" x14ac:dyDescent="0.2">
      <c r="C7" s="188" t="s">
        <v>3</v>
      </c>
      <c r="D7" s="3"/>
      <c r="F7" s="3"/>
      <c r="G7" s="4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D7" s="5"/>
      <c r="AE7" s="5"/>
      <c r="AF7" s="5"/>
      <c r="AG7" s="6"/>
      <c r="AH7" s="7"/>
      <c r="AI7" s="5"/>
      <c r="AJ7" s="5"/>
      <c r="AK7" s="5"/>
      <c r="AL7" s="5"/>
      <c r="AM7" s="5"/>
      <c r="AN7" s="5"/>
    </row>
    <row r="8" spans="1:48" s="1" customFormat="1" x14ac:dyDescent="0.2">
      <c r="D8" s="3"/>
      <c r="F8" s="3"/>
      <c r="G8" s="4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D8" s="5"/>
      <c r="AE8" s="5"/>
      <c r="AF8" s="5"/>
      <c r="AG8" s="6"/>
      <c r="AH8" s="7"/>
      <c r="AI8" s="5"/>
      <c r="AJ8" s="5"/>
      <c r="AK8" s="5"/>
      <c r="AL8" s="5"/>
      <c r="AM8" s="5"/>
      <c r="AN8" s="5"/>
    </row>
    <row r="9" spans="1:48" ht="33" customHeight="1" x14ac:dyDescent="0.2">
      <c r="A9" s="1"/>
      <c r="B9" s="1"/>
      <c r="C9" s="217" t="s">
        <v>527</v>
      </c>
      <c r="D9" s="217"/>
      <c r="E9" s="217"/>
      <c r="F9" s="217"/>
      <c r="G9" s="217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</row>
    <row r="10" spans="1:48" x14ac:dyDescent="0.2">
      <c r="A10" s="1"/>
      <c r="B10" s="1"/>
      <c r="C10" s="236" t="s">
        <v>4</v>
      </c>
      <c r="D10" s="236"/>
      <c r="E10" s="236"/>
      <c r="F10" s="236"/>
      <c r="G10" s="236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</row>
    <row r="11" spans="1:48" x14ac:dyDescent="0.2">
      <c r="A11" s="1"/>
      <c r="B11" s="1"/>
      <c r="C11" s="236" t="s">
        <v>120</v>
      </c>
      <c r="D11" s="236"/>
      <c r="E11" s="236"/>
      <c r="F11" s="236"/>
      <c r="G11" s="236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</row>
    <row r="12" spans="1:48" x14ac:dyDescent="0.2">
      <c r="A12" s="1"/>
      <c r="B12" s="1"/>
      <c r="C12" s="237" t="s">
        <v>121</v>
      </c>
      <c r="D12" s="237"/>
      <c r="E12" s="237"/>
      <c r="F12" s="237"/>
      <c r="G12" s="237"/>
      <c r="H12" s="189"/>
      <c r="I12" s="189"/>
      <c r="J12" s="189"/>
      <c r="K12" s="189"/>
      <c r="L12" s="189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</row>
    <row r="13" spans="1:48" s="1" customFormat="1" x14ac:dyDescent="0.2">
      <c r="C13" s="1" t="s">
        <v>5</v>
      </c>
      <c r="D13" s="3"/>
      <c r="F13" s="3"/>
      <c r="G13" s="4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D13" s="5"/>
      <c r="AE13" s="5"/>
      <c r="AF13" s="5"/>
      <c r="AG13" s="6"/>
      <c r="AH13" s="7"/>
      <c r="AI13" s="5"/>
      <c r="AJ13" s="5"/>
      <c r="AK13" s="5"/>
      <c r="AL13" s="5"/>
      <c r="AM13" s="5"/>
      <c r="AN13" s="5"/>
    </row>
    <row r="14" spans="1:48" s="1" customFormat="1" x14ac:dyDescent="0.2">
      <c r="C14" s="8"/>
      <c r="D14" s="3"/>
      <c r="F14" s="3"/>
      <c r="G14" s="3" t="s">
        <v>301</v>
      </c>
      <c r="H14" s="3"/>
      <c r="I14" s="3"/>
      <c r="J14" s="3"/>
      <c r="K14" s="3"/>
      <c r="L14" s="3"/>
      <c r="M14" s="3"/>
      <c r="N14" s="218" t="s">
        <v>504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D14" s="5"/>
      <c r="AE14" s="5"/>
      <c r="AF14" s="5"/>
      <c r="AG14" s="6"/>
      <c r="AH14" s="7"/>
      <c r="AI14" s="5"/>
      <c r="AJ14" s="5"/>
      <c r="AK14" s="5"/>
      <c r="AL14" s="5"/>
      <c r="AM14" s="5"/>
      <c r="AN14" s="5"/>
      <c r="AV14" s="219"/>
    </row>
    <row r="15" spans="1:48" x14ac:dyDescent="0.2">
      <c r="C15" s="279" t="s">
        <v>6</v>
      </c>
      <c r="D15" s="280" t="s">
        <v>7</v>
      </c>
      <c r="E15" s="280" t="s">
        <v>8</v>
      </c>
      <c r="F15" s="280"/>
      <c r="G15" s="280"/>
    </row>
    <row r="16" spans="1:48" x14ac:dyDescent="0.2">
      <c r="C16" s="279"/>
      <c r="D16" s="280"/>
      <c r="E16" s="240">
        <v>45292</v>
      </c>
      <c r="F16" s="240">
        <v>45658</v>
      </c>
      <c r="G16" s="241">
        <v>46022</v>
      </c>
    </row>
    <row r="17" spans="3:9" ht="8.25" customHeight="1" x14ac:dyDescent="0.2">
      <c r="C17" s="238"/>
      <c r="D17" s="239"/>
      <c r="E17" s="240"/>
      <c r="F17" s="240"/>
      <c r="G17" s="241"/>
    </row>
    <row r="18" spans="3:9" x14ac:dyDescent="0.2">
      <c r="C18" s="242" t="s">
        <v>9</v>
      </c>
      <c r="D18" s="243"/>
      <c r="E18" s="244"/>
      <c r="F18" s="244"/>
      <c r="G18" s="245"/>
    </row>
    <row r="19" spans="3:9" x14ac:dyDescent="0.2">
      <c r="C19" s="246" t="s">
        <v>10</v>
      </c>
      <c r="D19" s="243" t="s">
        <v>11</v>
      </c>
      <c r="E19" s="247">
        <v>118212264</v>
      </c>
      <c r="F19" s="244">
        <v>110042798</v>
      </c>
      <c r="G19" s="245">
        <v>135123735.91000003</v>
      </c>
    </row>
    <row r="20" spans="3:9" x14ac:dyDescent="0.2">
      <c r="C20" s="246" t="s">
        <v>12</v>
      </c>
      <c r="D20" s="243" t="s">
        <v>13</v>
      </c>
      <c r="E20" s="248">
        <v>1989626525</v>
      </c>
      <c r="F20" s="244">
        <v>2363763517</v>
      </c>
      <c r="G20" s="245">
        <v>2216611478.9775009</v>
      </c>
    </row>
    <row r="21" spans="3:9" x14ac:dyDescent="0.2">
      <c r="C21" s="246" t="s">
        <v>122</v>
      </c>
      <c r="D21" s="243" t="s">
        <v>14</v>
      </c>
      <c r="E21" s="248">
        <v>0</v>
      </c>
      <c r="F21" s="244">
        <v>0</v>
      </c>
      <c r="G21" s="245">
        <v>0</v>
      </c>
    </row>
    <row r="22" spans="3:9" ht="21" customHeight="1" x14ac:dyDescent="0.2">
      <c r="C22" s="246" t="s">
        <v>123</v>
      </c>
      <c r="D22" s="243" t="s">
        <v>16</v>
      </c>
      <c r="E22" s="244">
        <v>16900411</v>
      </c>
      <c r="F22" s="244">
        <v>10468421</v>
      </c>
      <c r="G22" s="245">
        <v>4056999.17</v>
      </c>
    </row>
    <row r="23" spans="3:9" x14ac:dyDescent="0.2">
      <c r="C23" s="246" t="s">
        <v>124</v>
      </c>
      <c r="D23" s="243" t="s">
        <v>19</v>
      </c>
      <c r="E23" s="244">
        <v>72879694</v>
      </c>
      <c r="F23" s="244">
        <v>83351107</v>
      </c>
      <c r="G23" s="245">
        <v>91396136.979899973</v>
      </c>
    </row>
    <row r="24" spans="3:9" x14ac:dyDescent="0.2">
      <c r="C24" s="249" t="s">
        <v>15</v>
      </c>
      <c r="D24" s="250" t="s">
        <v>21</v>
      </c>
      <c r="E24" s="251">
        <f>E19+E20+E21+E22+E23</f>
        <v>2197618894</v>
      </c>
      <c r="F24" s="251">
        <f>F19+F20+F21+F22+F23</f>
        <v>2567625843</v>
      </c>
      <c r="G24" s="252">
        <f>G19+G20+G21+G22+G23</f>
        <v>2447188351.0374007</v>
      </c>
      <c r="H24" s="192"/>
      <c r="I24" s="193"/>
    </row>
    <row r="25" spans="3:9" x14ac:dyDescent="0.2">
      <c r="C25" s="242" t="s">
        <v>17</v>
      </c>
      <c r="D25" s="243"/>
      <c r="E25" s="244"/>
      <c r="F25" s="244"/>
      <c r="G25" s="245"/>
    </row>
    <row r="26" spans="3:9" x14ac:dyDescent="0.2">
      <c r="C26" s="246" t="s">
        <v>18</v>
      </c>
      <c r="D26" s="243" t="s">
        <v>23</v>
      </c>
      <c r="E26" s="253">
        <v>144440401</v>
      </c>
      <c r="F26" s="244">
        <v>137979558</v>
      </c>
      <c r="G26" s="245">
        <v>155596260.12649992</v>
      </c>
      <c r="H26" s="192"/>
      <c r="I26" s="50"/>
    </row>
    <row r="27" spans="3:9" x14ac:dyDescent="0.2">
      <c r="C27" s="246" t="s">
        <v>20</v>
      </c>
      <c r="D27" s="243" t="s">
        <v>25</v>
      </c>
      <c r="E27" s="253">
        <v>248177251</v>
      </c>
      <c r="F27" s="253">
        <v>283826173</v>
      </c>
      <c r="G27" s="245">
        <v>219675308.7211</v>
      </c>
      <c r="H27" s="50"/>
      <c r="I27" s="50"/>
    </row>
    <row r="28" spans="3:9" x14ac:dyDescent="0.2">
      <c r="C28" s="246" t="s">
        <v>22</v>
      </c>
      <c r="D28" s="243" t="s">
        <v>26</v>
      </c>
      <c r="E28" s="254">
        <v>0</v>
      </c>
      <c r="F28" s="244">
        <v>0</v>
      </c>
      <c r="G28" s="245">
        <v>0</v>
      </c>
      <c r="H28" s="192"/>
      <c r="I28" s="50"/>
    </row>
    <row r="29" spans="3:9" x14ac:dyDescent="0.2">
      <c r="C29" s="246" t="s">
        <v>24</v>
      </c>
      <c r="D29" s="243" t="s">
        <v>28</v>
      </c>
      <c r="E29" s="254">
        <v>139761858</v>
      </c>
      <c r="F29" s="244">
        <v>78831503</v>
      </c>
      <c r="G29" s="245">
        <v>73099640.582000002</v>
      </c>
      <c r="H29" s="192"/>
      <c r="I29" s="50"/>
    </row>
    <row r="30" spans="3:9" x14ac:dyDescent="0.2">
      <c r="C30" s="249" t="s">
        <v>125</v>
      </c>
      <c r="D30" s="250" t="s">
        <v>30</v>
      </c>
      <c r="E30" s="251">
        <f>E26+E27+E28+E29</f>
        <v>532379510</v>
      </c>
      <c r="F30" s="251">
        <f>F26+F27+F28+F29</f>
        <v>500637234</v>
      </c>
      <c r="G30" s="252">
        <f>G26+G27+G28+G29</f>
        <v>448371209.42959994</v>
      </c>
      <c r="I30" s="50"/>
    </row>
    <row r="31" spans="3:9" x14ac:dyDescent="0.2">
      <c r="C31" s="246" t="s">
        <v>27</v>
      </c>
      <c r="D31" s="243" t="s">
        <v>32</v>
      </c>
      <c r="E31" s="244">
        <f>E32+E33</f>
        <v>573647</v>
      </c>
      <c r="F31" s="244">
        <f>F32+F33</f>
        <v>8815990</v>
      </c>
      <c r="G31" s="245">
        <f>G32+G33</f>
        <v>9274100.7200000007</v>
      </c>
    </row>
    <row r="32" spans="3:9" x14ac:dyDescent="0.2">
      <c r="C32" s="255" t="s">
        <v>29</v>
      </c>
      <c r="D32" s="243" t="s">
        <v>34</v>
      </c>
      <c r="E32" s="244">
        <v>573647</v>
      </c>
      <c r="F32" s="244">
        <v>8815990</v>
      </c>
      <c r="G32" s="245">
        <v>9274100.7200000007</v>
      </c>
    </row>
    <row r="33" spans="3:8" x14ac:dyDescent="0.2">
      <c r="C33" s="255" t="s">
        <v>31</v>
      </c>
      <c r="D33" s="243" t="s">
        <v>35</v>
      </c>
      <c r="E33" s="244">
        <v>0</v>
      </c>
      <c r="F33" s="254">
        <v>0</v>
      </c>
      <c r="G33" s="256">
        <v>0</v>
      </c>
    </row>
    <row r="34" spans="3:8" ht="25.5" x14ac:dyDescent="0.2">
      <c r="C34" s="257" t="s">
        <v>33</v>
      </c>
      <c r="D34" s="243" t="s">
        <v>36</v>
      </c>
      <c r="E34" s="254">
        <v>414725447</v>
      </c>
      <c r="F34" s="254">
        <v>259663206</v>
      </c>
      <c r="G34" s="245">
        <v>260524513.64824724</v>
      </c>
    </row>
    <row r="35" spans="3:8" ht="35.25" customHeight="1" x14ac:dyDescent="0.2">
      <c r="C35" s="257" t="s">
        <v>126</v>
      </c>
      <c r="D35" s="243" t="s">
        <v>38</v>
      </c>
      <c r="E35" s="258">
        <f>E30+E32-E34-E41-E43-E46</f>
        <v>116073334</v>
      </c>
      <c r="F35" s="258">
        <f>F30+F32-F34-F41-F43-F46</f>
        <v>241003249</v>
      </c>
      <c r="G35" s="259">
        <f>G30+G32-G34-G41-G43-G46</f>
        <v>188801021.58985311</v>
      </c>
    </row>
    <row r="36" spans="3:8" ht="33" customHeight="1" x14ac:dyDescent="0.2">
      <c r="C36" s="249" t="s">
        <v>127</v>
      </c>
      <c r="D36" s="250" t="s">
        <v>40</v>
      </c>
      <c r="E36" s="251">
        <f>E24+E33+E35</f>
        <v>2313692228</v>
      </c>
      <c r="F36" s="251">
        <f>F24+F33+F35</f>
        <v>2808629092</v>
      </c>
      <c r="G36" s="252">
        <f>G24+G33+G35</f>
        <v>2635989372.627254</v>
      </c>
    </row>
    <row r="37" spans="3:8" ht="25.5" x14ac:dyDescent="0.2">
      <c r="C37" s="246" t="s">
        <v>37</v>
      </c>
      <c r="D37" s="243" t="s">
        <v>41</v>
      </c>
      <c r="E37" s="260">
        <v>528673467</v>
      </c>
      <c r="F37" s="311">
        <v>715306549</v>
      </c>
      <c r="G37" s="245">
        <v>697845165.51575279</v>
      </c>
    </row>
    <row r="38" spans="3:8" x14ac:dyDescent="0.2">
      <c r="C38" s="246" t="s">
        <v>39</v>
      </c>
      <c r="D38" s="243" t="s">
        <v>43</v>
      </c>
      <c r="E38" s="258">
        <v>16741581</v>
      </c>
      <c r="F38" s="258">
        <v>16966728</v>
      </c>
      <c r="G38" s="245">
        <v>54183253.609999999</v>
      </c>
    </row>
    <row r="39" spans="3:8" ht="13.5" x14ac:dyDescent="0.2">
      <c r="C39" s="246" t="s">
        <v>128</v>
      </c>
      <c r="D39" s="243" t="s">
        <v>45</v>
      </c>
      <c r="E39" s="261">
        <f>E40+E43+E46</f>
        <v>32788294</v>
      </c>
      <c r="F39" s="312">
        <f>F40+F43+F46</f>
        <v>37702483</v>
      </c>
      <c r="G39" s="313">
        <f>G40+G43+G46</f>
        <v>35773134.520000003</v>
      </c>
    </row>
    <row r="40" spans="3:8" x14ac:dyDescent="0.2">
      <c r="C40" s="255" t="s">
        <v>42</v>
      </c>
      <c r="D40" s="243" t="s">
        <v>47</v>
      </c>
      <c r="E40" s="262">
        <v>32624719</v>
      </c>
      <c r="F40" s="306">
        <v>37538908</v>
      </c>
      <c r="G40" s="307">
        <v>35609559.160000004</v>
      </c>
      <c r="H40" s="50"/>
    </row>
    <row r="41" spans="3:8" x14ac:dyDescent="0.2">
      <c r="C41" s="263" t="s">
        <v>44</v>
      </c>
      <c r="D41" s="243" t="s">
        <v>49</v>
      </c>
      <c r="E41" s="254">
        <v>1990801</v>
      </c>
      <c r="F41" s="308">
        <v>8623194</v>
      </c>
      <c r="G41" s="307">
        <v>8156199.5514996052</v>
      </c>
    </row>
    <row r="42" spans="3:8" x14ac:dyDescent="0.2">
      <c r="C42" s="263" t="s">
        <v>46</v>
      </c>
      <c r="D42" s="243" t="s">
        <v>51</v>
      </c>
      <c r="E42" s="264">
        <v>30633918</v>
      </c>
      <c r="F42" s="308">
        <v>28915714</v>
      </c>
      <c r="G42" s="307">
        <v>27453359.608500399</v>
      </c>
    </row>
    <row r="43" spans="3:8" x14ac:dyDescent="0.2">
      <c r="C43" s="255" t="s">
        <v>48</v>
      </c>
      <c r="D43" s="243" t="s">
        <v>52</v>
      </c>
      <c r="E43" s="254">
        <f>E44+E45</f>
        <v>163575</v>
      </c>
      <c r="F43" s="308">
        <f>F44+F45</f>
        <v>163575</v>
      </c>
      <c r="G43" s="307">
        <f>G44+G45</f>
        <v>163575.35999999999</v>
      </c>
    </row>
    <row r="44" spans="3:8" x14ac:dyDescent="0.2">
      <c r="C44" s="263" t="s">
        <v>50</v>
      </c>
      <c r="D44" s="243" t="s">
        <v>54</v>
      </c>
      <c r="E44" s="247">
        <v>163575</v>
      </c>
      <c r="F44" s="309">
        <v>163575</v>
      </c>
      <c r="G44" s="307">
        <v>163575.35999999999</v>
      </c>
    </row>
    <row r="45" spans="3:8" x14ac:dyDescent="0.2">
      <c r="C45" s="263" t="s">
        <v>46</v>
      </c>
      <c r="D45" s="243" t="s">
        <v>55</v>
      </c>
      <c r="E45" s="247">
        <v>0</v>
      </c>
      <c r="F45" s="309">
        <v>0</v>
      </c>
      <c r="G45" s="310">
        <v>0</v>
      </c>
    </row>
    <row r="46" spans="3:8" x14ac:dyDescent="0.2">
      <c r="C46" s="266" t="s">
        <v>53</v>
      </c>
      <c r="D46" s="243" t="s">
        <v>57</v>
      </c>
      <c r="E46" s="264">
        <v>0</v>
      </c>
      <c r="F46" s="308">
        <v>0</v>
      </c>
      <c r="G46" s="307">
        <v>0</v>
      </c>
    </row>
    <row r="47" spans="3:8" x14ac:dyDescent="0.2">
      <c r="C47" s="263" t="s">
        <v>50</v>
      </c>
      <c r="D47" s="243" t="s">
        <v>58</v>
      </c>
      <c r="E47" s="247">
        <v>0</v>
      </c>
      <c r="F47" s="309">
        <v>0</v>
      </c>
      <c r="G47" s="310">
        <v>0</v>
      </c>
    </row>
    <row r="48" spans="3:8" x14ac:dyDescent="0.2">
      <c r="C48" s="263" t="s">
        <v>56</v>
      </c>
      <c r="D48" s="243" t="s">
        <v>60</v>
      </c>
      <c r="E48" s="247">
        <v>0</v>
      </c>
      <c r="F48" s="309">
        <v>0</v>
      </c>
      <c r="G48" s="310">
        <v>0</v>
      </c>
    </row>
    <row r="49" spans="3:7" x14ac:dyDescent="0.2">
      <c r="C49" s="266"/>
      <c r="D49" s="243"/>
      <c r="E49" s="247"/>
      <c r="F49" s="247"/>
      <c r="G49" s="265"/>
    </row>
    <row r="50" spans="3:7" x14ac:dyDescent="0.2">
      <c r="C50" s="267" t="s">
        <v>59</v>
      </c>
      <c r="D50" s="243"/>
      <c r="E50" s="268"/>
      <c r="F50" s="268"/>
      <c r="G50" s="269"/>
    </row>
    <row r="51" spans="3:7" x14ac:dyDescent="0.2">
      <c r="C51" s="249" t="s">
        <v>132</v>
      </c>
      <c r="D51" s="250" t="s">
        <v>61</v>
      </c>
      <c r="E51" s="251">
        <f>E52+E53+E54++E55+E56-E57-E59</f>
        <v>204195215</v>
      </c>
      <c r="F51" s="251">
        <f>F52+F53+F54++F55+F56-F57-F59</f>
        <v>129823616</v>
      </c>
      <c r="G51" s="252">
        <f>G52+G53+G54++G55+G56-G57-G59</f>
        <v>130830880.72</v>
      </c>
    </row>
    <row r="52" spans="3:7" x14ac:dyDescent="0.2">
      <c r="C52" s="270" t="s">
        <v>137</v>
      </c>
      <c r="D52" s="243" t="s">
        <v>62</v>
      </c>
      <c r="E52" s="244">
        <v>304907851</v>
      </c>
      <c r="F52" s="244">
        <v>304907851</v>
      </c>
      <c r="G52" s="245">
        <v>304907851</v>
      </c>
    </row>
    <row r="53" spans="3:7" x14ac:dyDescent="0.2">
      <c r="C53" s="270" t="s">
        <v>138</v>
      </c>
      <c r="D53" s="243" t="s">
        <v>63</v>
      </c>
      <c r="E53" s="244">
        <v>0</v>
      </c>
      <c r="F53" s="244">
        <v>0</v>
      </c>
      <c r="G53" s="245">
        <v>0</v>
      </c>
    </row>
    <row r="54" spans="3:7" x14ac:dyDescent="0.2">
      <c r="C54" s="270" t="s">
        <v>139</v>
      </c>
      <c r="D54" s="243" t="s">
        <v>64</v>
      </c>
      <c r="E54" s="244">
        <v>0</v>
      </c>
      <c r="F54" s="244">
        <v>0</v>
      </c>
      <c r="G54" s="245">
        <v>0</v>
      </c>
    </row>
    <row r="55" spans="3:7" x14ac:dyDescent="0.2">
      <c r="C55" s="270" t="s">
        <v>140</v>
      </c>
      <c r="D55" s="243" t="s">
        <v>65</v>
      </c>
      <c r="E55" s="244">
        <v>0</v>
      </c>
      <c r="F55" s="244">
        <v>0</v>
      </c>
      <c r="G55" s="245">
        <v>0</v>
      </c>
    </row>
    <row r="56" spans="3:7" x14ac:dyDescent="0.2">
      <c r="C56" s="270" t="s">
        <v>136</v>
      </c>
      <c r="D56" s="243" t="s">
        <v>67</v>
      </c>
      <c r="E56" s="244">
        <v>0</v>
      </c>
      <c r="F56" s="244">
        <v>0</v>
      </c>
      <c r="G56" s="245">
        <v>0</v>
      </c>
    </row>
    <row r="57" spans="3:7" x14ac:dyDescent="0.2">
      <c r="C57" s="270" t="s">
        <v>133</v>
      </c>
      <c r="D57" s="243" t="s">
        <v>69</v>
      </c>
      <c r="E57" s="244">
        <v>0</v>
      </c>
      <c r="F57" s="244">
        <v>0</v>
      </c>
      <c r="G57" s="245">
        <v>0</v>
      </c>
    </row>
    <row r="58" spans="3:7" x14ac:dyDescent="0.2">
      <c r="C58" s="270" t="s">
        <v>134</v>
      </c>
      <c r="D58" s="243" t="s">
        <v>71</v>
      </c>
      <c r="E58" s="244">
        <v>0</v>
      </c>
      <c r="F58" s="244">
        <v>0</v>
      </c>
      <c r="G58" s="271"/>
    </row>
    <row r="59" spans="3:7" x14ac:dyDescent="0.2">
      <c r="C59" s="272" t="s">
        <v>135</v>
      </c>
      <c r="D59" s="243" t="s">
        <v>73</v>
      </c>
      <c r="E59" s="244">
        <v>100712636</v>
      </c>
      <c r="F59" s="244">
        <v>175084235</v>
      </c>
      <c r="G59" s="245">
        <v>174076970.28</v>
      </c>
    </row>
    <row r="60" spans="3:7" x14ac:dyDescent="0.2">
      <c r="C60" s="246" t="s">
        <v>66</v>
      </c>
      <c r="D60" s="243" t="s">
        <v>75</v>
      </c>
      <c r="E60" s="244">
        <v>4669564.67</v>
      </c>
      <c r="F60" s="244">
        <v>4669564.67</v>
      </c>
      <c r="G60" s="245">
        <v>4669564.67</v>
      </c>
    </row>
    <row r="61" spans="3:7" x14ac:dyDescent="0.2">
      <c r="C61" s="246" t="s">
        <v>68</v>
      </c>
      <c r="D61" s="243" t="s">
        <v>77</v>
      </c>
      <c r="E61" s="244">
        <v>775628168</v>
      </c>
      <c r="F61" s="244">
        <v>1162263365</v>
      </c>
      <c r="G61" s="245">
        <v>1155967961.1274998</v>
      </c>
    </row>
    <row r="62" spans="3:7" x14ac:dyDescent="0.2">
      <c r="C62" s="242" t="s">
        <v>70</v>
      </c>
      <c r="D62" s="243" t="s">
        <v>78</v>
      </c>
      <c r="E62" s="244">
        <v>540587705</v>
      </c>
      <c r="F62" s="244">
        <v>556232539</v>
      </c>
      <c r="G62" s="245">
        <v>560713921.35000002</v>
      </c>
    </row>
    <row r="63" spans="3:7" x14ac:dyDescent="0.2">
      <c r="C63" s="270" t="s">
        <v>72</v>
      </c>
      <c r="D63" s="243" t="s">
        <v>79</v>
      </c>
      <c r="E63" s="244">
        <v>26632042</v>
      </c>
      <c r="F63" s="244">
        <v>33827841</v>
      </c>
      <c r="G63" s="245">
        <v>45610316.130000003</v>
      </c>
    </row>
    <row r="64" spans="3:7" x14ac:dyDescent="0.2">
      <c r="C64" s="270" t="s">
        <v>74</v>
      </c>
      <c r="D64" s="243" t="s">
        <v>82</v>
      </c>
      <c r="E64" s="244">
        <v>0</v>
      </c>
      <c r="F64" s="244">
        <v>0</v>
      </c>
      <c r="G64" s="245">
        <v>0</v>
      </c>
    </row>
    <row r="65" spans="3:15" x14ac:dyDescent="0.2">
      <c r="C65" s="270" t="s">
        <v>76</v>
      </c>
      <c r="D65" s="243" t="s">
        <v>84</v>
      </c>
      <c r="E65" s="244">
        <v>25821.26</v>
      </c>
      <c r="F65" s="244">
        <v>25821</v>
      </c>
      <c r="G65" s="245">
        <v>25821</v>
      </c>
    </row>
    <row r="66" spans="3:15" ht="38.25" customHeight="1" x14ac:dyDescent="0.2">
      <c r="C66" s="246" t="s">
        <v>528</v>
      </c>
      <c r="D66" s="243" t="s">
        <v>86</v>
      </c>
      <c r="E66" s="244">
        <v>185032046</v>
      </c>
      <c r="F66" s="244">
        <v>184908673</v>
      </c>
      <c r="G66" s="245">
        <v>189960426.83999994</v>
      </c>
    </row>
    <row r="67" spans="3:15" x14ac:dyDescent="0.2">
      <c r="C67" s="255" t="s">
        <v>129</v>
      </c>
      <c r="D67" s="243" t="s">
        <v>87</v>
      </c>
      <c r="E67" s="244">
        <v>0</v>
      </c>
      <c r="F67" s="244">
        <v>0</v>
      </c>
      <c r="G67" s="245">
        <v>0</v>
      </c>
    </row>
    <row r="68" spans="3:15" ht="25.5" x14ac:dyDescent="0.2">
      <c r="C68" s="246" t="s">
        <v>130</v>
      </c>
      <c r="D68" s="243" t="s">
        <v>89</v>
      </c>
      <c r="E68" s="244">
        <v>38914623</v>
      </c>
      <c r="F68" s="244">
        <v>38914623</v>
      </c>
      <c r="G68" s="245">
        <v>38914623</v>
      </c>
    </row>
    <row r="69" spans="3:15" x14ac:dyDescent="0.2">
      <c r="C69" s="246" t="s">
        <v>131</v>
      </c>
      <c r="D69" s="243" t="s">
        <v>91</v>
      </c>
      <c r="E69" s="244">
        <v>0</v>
      </c>
      <c r="F69" s="244">
        <v>0</v>
      </c>
      <c r="G69" s="245">
        <v>0</v>
      </c>
    </row>
    <row r="70" spans="3:15" ht="28.5" customHeight="1" x14ac:dyDescent="0.2">
      <c r="C70" s="246" t="s">
        <v>80</v>
      </c>
      <c r="D70" s="243"/>
      <c r="E70" s="253"/>
      <c r="F70" s="253"/>
      <c r="G70" s="273"/>
    </row>
    <row r="71" spans="3:15" x14ac:dyDescent="0.2">
      <c r="C71" s="255" t="s">
        <v>81</v>
      </c>
      <c r="D71" s="243" t="s">
        <v>92</v>
      </c>
      <c r="E71" s="253">
        <v>15273803</v>
      </c>
      <c r="F71" s="244">
        <v>4481383</v>
      </c>
      <c r="G71" s="245">
        <v>0</v>
      </c>
    </row>
    <row r="72" spans="3:15" x14ac:dyDescent="0.2">
      <c r="C72" s="255" t="s">
        <v>83</v>
      </c>
      <c r="D72" s="243" t="s">
        <v>98</v>
      </c>
      <c r="E72" s="244">
        <v>0</v>
      </c>
      <c r="F72" s="244">
        <v>0</v>
      </c>
      <c r="G72" s="245">
        <v>178913645.94449997</v>
      </c>
    </row>
    <row r="73" spans="3:15" x14ac:dyDescent="0.2">
      <c r="C73" s="270" t="s">
        <v>85</v>
      </c>
      <c r="D73" s="243" t="s">
        <v>99</v>
      </c>
      <c r="E73" s="244">
        <v>0</v>
      </c>
      <c r="F73" s="244">
        <v>0</v>
      </c>
      <c r="G73" s="245">
        <v>0</v>
      </c>
    </row>
    <row r="74" spans="3:15" ht="25.5" x14ac:dyDescent="0.2">
      <c r="C74" s="274" t="s">
        <v>141</v>
      </c>
      <c r="D74" s="250" t="s">
        <v>100</v>
      </c>
      <c r="E74" s="251">
        <f>E51+E60+E61+E62-E63+E64-E65+E66-E67+E68-E69+E71-E72-E73+1</f>
        <v>1737643262.4100001</v>
      </c>
      <c r="F74" s="276">
        <f>F51+F60+F61+F62-F63+F64-F65+F66-F67+F68-F69+F71-F72-F73-1</f>
        <v>2047440100.6700001</v>
      </c>
      <c r="G74" s="277">
        <f>G51+G60+G61+G62-G63+G64-G65+G66-G67+G68-G69+G71-G72-G73-1</f>
        <v>1856507593.6329997</v>
      </c>
      <c r="H74" s="50"/>
    </row>
    <row r="75" spans="3:15" x14ac:dyDescent="0.2">
      <c r="C75" s="270" t="s">
        <v>88</v>
      </c>
      <c r="D75" s="243" t="s">
        <v>101</v>
      </c>
      <c r="E75" s="244"/>
      <c r="F75" s="244"/>
      <c r="G75" s="245"/>
    </row>
    <row r="76" spans="3:15" x14ac:dyDescent="0.2">
      <c r="C76" s="270" t="s">
        <v>90</v>
      </c>
      <c r="D76" s="243" t="s">
        <v>102</v>
      </c>
      <c r="E76" s="244"/>
      <c r="F76" s="244"/>
      <c r="G76" s="245"/>
    </row>
    <row r="77" spans="3:15" x14ac:dyDescent="0.2">
      <c r="C77" s="275" t="s">
        <v>142</v>
      </c>
      <c r="D77" s="250" t="s">
        <v>101</v>
      </c>
      <c r="E77" s="251">
        <f>E74+E75+E76</f>
        <v>1737643262.4100001</v>
      </c>
      <c r="F77" s="251">
        <f>F74+F75+F76</f>
        <v>2047440100.6700001</v>
      </c>
      <c r="G77" s="252">
        <f>G74+G75+G76</f>
        <v>1856507593.6329997</v>
      </c>
      <c r="J77" s="50">
        <f>F77+F39+F38+F37+F34</f>
        <v>3077079066.6700001</v>
      </c>
      <c r="L77" s="194" t="s">
        <v>325</v>
      </c>
    </row>
    <row r="80" spans="3:15" x14ac:dyDescent="0.2">
      <c r="J80" s="197" t="s">
        <v>326</v>
      </c>
      <c r="K80" s="197"/>
      <c r="L80" s="197"/>
      <c r="M80" s="197"/>
      <c r="N80" s="197"/>
      <c r="O80" s="197"/>
    </row>
    <row r="81" spans="1:17" x14ac:dyDescent="0.2">
      <c r="I81" s="198">
        <v>2025</v>
      </c>
      <c r="J81" s="50">
        <f>F24+F30+F31</f>
        <v>3077079067</v>
      </c>
      <c r="K81" s="50">
        <f>F34+F37+F38+F39+F74</f>
        <v>3077079066.6700001</v>
      </c>
      <c r="M81" s="199"/>
      <c r="N81" s="50"/>
      <c r="O81" s="50"/>
    </row>
    <row r="82" spans="1:17" x14ac:dyDescent="0.2">
      <c r="C82" s="145" t="s">
        <v>93</v>
      </c>
      <c r="D82" s="145"/>
      <c r="E82" s="145"/>
      <c r="F82" s="145"/>
      <c r="I82" s="198"/>
      <c r="J82" s="50">
        <f>K81-J81</f>
        <v>-0.32999992370605469</v>
      </c>
      <c r="M82" s="199"/>
      <c r="N82" s="50"/>
    </row>
    <row r="83" spans="1:17" x14ac:dyDescent="0.2">
      <c r="C83" s="145" t="s">
        <v>505</v>
      </c>
      <c r="D83" s="145"/>
      <c r="E83" s="145"/>
      <c r="F83" s="145"/>
      <c r="I83" s="198"/>
      <c r="J83" s="50">
        <f>F36-F37-F38-F42-F45-F48</f>
        <v>2047440101</v>
      </c>
      <c r="K83" s="50">
        <f>F77</f>
        <v>2047440100.6700001</v>
      </c>
      <c r="M83" s="199"/>
      <c r="N83" s="50"/>
      <c r="O83" s="50"/>
    </row>
    <row r="84" spans="1:17" x14ac:dyDescent="0.2">
      <c r="C84" s="9"/>
      <c r="D84" s="9"/>
      <c r="E84" s="9"/>
      <c r="F84" s="9"/>
      <c r="G84" s="133"/>
      <c r="J84" s="50">
        <f>K83-J83-2</f>
        <v>-2.3299999237060547</v>
      </c>
      <c r="N84" s="50"/>
    </row>
    <row r="85" spans="1:17" x14ac:dyDescent="0.2">
      <c r="C85" s="10"/>
      <c r="D85" s="11"/>
      <c r="E85" s="9"/>
      <c r="F85" s="9"/>
      <c r="G85" s="133"/>
    </row>
    <row r="87" spans="1:17" x14ac:dyDescent="0.2">
      <c r="A87" s="11"/>
      <c r="B87" s="11"/>
      <c r="C87" s="10" t="s">
        <v>300</v>
      </c>
      <c r="D87" s="11"/>
      <c r="E87" s="41"/>
      <c r="F87" s="9"/>
      <c r="G87" s="9" t="s">
        <v>301</v>
      </c>
    </row>
    <row r="88" spans="1:17" ht="12.75" customHeight="1" x14ac:dyDescent="0.2">
      <c r="A88" s="149" t="s">
        <v>94</v>
      </c>
      <c r="B88" s="150"/>
      <c r="C88" s="151"/>
      <c r="D88" s="155" t="s">
        <v>7</v>
      </c>
      <c r="E88" s="278" t="s">
        <v>95</v>
      </c>
      <c r="F88" s="278"/>
      <c r="G88" s="278"/>
    </row>
    <row r="89" spans="1:17" ht="25.5" x14ac:dyDescent="0.2">
      <c r="A89" s="152"/>
      <c r="B89" s="153"/>
      <c r="C89" s="154"/>
      <c r="D89" s="155"/>
      <c r="E89" s="115" t="s">
        <v>490</v>
      </c>
      <c r="F89" s="115" t="s">
        <v>491</v>
      </c>
      <c r="G89" s="135" t="s">
        <v>506</v>
      </c>
      <c r="N89" s="220" t="s">
        <v>93</v>
      </c>
      <c r="O89" s="114"/>
      <c r="P89" s="114"/>
      <c r="Q89" s="114"/>
    </row>
    <row r="90" spans="1:17" x14ac:dyDescent="0.2">
      <c r="A90" s="156" t="s">
        <v>302</v>
      </c>
      <c r="B90" s="157"/>
      <c r="C90" s="158"/>
      <c r="D90" s="52" t="s">
        <v>303</v>
      </c>
      <c r="E90" s="52">
        <v>1</v>
      </c>
      <c r="F90" s="53">
        <v>1</v>
      </c>
      <c r="G90" s="136">
        <v>2</v>
      </c>
    </row>
    <row r="91" spans="1:17" x14ac:dyDescent="0.2">
      <c r="A91" s="44"/>
      <c r="B91" s="123"/>
      <c r="C91" s="45"/>
      <c r="D91" s="42"/>
      <c r="E91" s="42"/>
      <c r="F91" s="43"/>
      <c r="G91" s="134"/>
    </row>
    <row r="92" spans="1:17" x14ac:dyDescent="0.2">
      <c r="A92" s="146" t="s">
        <v>144</v>
      </c>
      <c r="B92" s="124"/>
      <c r="C92" s="304" t="s">
        <v>145</v>
      </c>
      <c r="D92" s="305" t="s">
        <v>11</v>
      </c>
      <c r="E92" s="296">
        <f>E93+E94-E95+E96</f>
        <v>1399298512.4900002</v>
      </c>
      <c r="F92" s="296">
        <f>F93+F94-F95+F96</f>
        <v>1495531942</v>
      </c>
      <c r="G92" s="297">
        <f>G93+G94-G95+G96</f>
        <v>1063136502</v>
      </c>
    </row>
    <row r="93" spans="1:17" x14ac:dyDescent="0.2">
      <c r="A93" s="148"/>
      <c r="B93" s="112"/>
      <c r="C93" s="17" t="s">
        <v>146</v>
      </c>
      <c r="D93" s="18" t="s">
        <v>13</v>
      </c>
      <c r="E93" s="223">
        <f>'[16]CPP-Ord.2844'!$D$10</f>
        <v>1356983532.9500003</v>
      </c>
      <c r="F93" s="314">
        <v>1455010290</v>
      </c>
      <c r="G93" s="315">
        <v>1012651688</v>
      </c>
    </row>
    <row r="94" spans="1:17" x14ac:dyDescent="0.2">
      <c r="A94" s="148"/>
      <c r="B94" s="112"/>
      <c r="C94" s="21" t="s">
        <v>147</v>
      </c>
      <c r="D94" s="18" t="s">
        <v>14</v>
      </c>
      <c r="E94" s="223">
        <v>43025070.25</v>
      </c>
      <c r="F94" s="223">
        <v>41900824</v>
      </c>
      <c r="G94" s="315">
        <v>51089902</v>
      </c>
      <c r="I94" s="49" t="s">
        <v>304</v>
      </c>
    </row>
    <row r="95" spans="1:17" x14ac:dyDescent="0.2">
      <c r="A95" s="148"/>
      <c r="B95" s="112"/>
      <c r="C95" s="21" t="s">
        <v>148</v>
      </c>
      <c r="D95" s="18" t="s">
        <v>16</v>
      </c>
      <c r="E95" s="223">
        <v>710090.71</v>
      </c>
      <c r="F95" s="223">
        <v>1379172</v>
      </c>
      <c r="G95" s="315">
        <v>605088</v>
      </c>
    </row>
    <row r="96" spans="1:17" x14ac:dyDescent="0.2">
      <c r="A96" s="147"/>
      <c r="B96" s="54"/>
      <c r="C96" s="21" t="s">
        <v>149</v>
      </c>
      <c r="D96" s="18" t="s">
        <v>19</v>
      </c>
      <c r="E96" s="223">
        <v>0</v>
      </c>
      <c r="F96" s="223">
        <v>0</v>
      </c>
      <c r="G96" s="315">
        <v>0</v>
      </c>
    </row>
    <row r="97" spans="1:7" x14ac:dyDescent="0.2">
      <c r="A97" s="146" t="s">
        <v>150</v>
      </c>
      <c r="B97" s="111"/>
      <c r="C97" s="21" t="s">
        <v>151</v>
      </c>
      <c r="D97" s="18" t="s">
        <v>21</v>
      </c>
      <c r="E97" s="223">
        <v>0</v>
      </c>
      <c r="F97" s="223">
        <v>0</v>
      </c>
      <c r="G97" s="315">
        <v>18866411</v>
      </c>
    </row>
    <row r="98" spans="1:7" x14ac:dyDescent="0.2">
      <c r="A98" s="147"/>
      <c r="B98" s="54"/>
      <c r="C98" s="21" t="s">
        <v>152</v>
      </c>
      <c r="D98" s="18" t="s">
        <v>23</v>
      </c>
      <c r="E98" s="223">
        <v>76334264.859999999</v>
      </c>
      <c r="F98" s="223">
        <v>11255841</v>
      </c>
      <c r="G98" s="315">
        <v>0</v>
      </c>
    </row>
    <row r="99" spans="1:7" x14ac:dyDescent="0.2">
      <c r="A99" s="146" t="s">
        <v>153</v>
      </c>
      <c r="B99" s="111"/>
      <c r="C99" s="21" t="s">
        <v>154</v>
      </c>
      <c r="D99" s="18" t="s">
        <v>25</v>
      </c>
      <c r="E99" s="223">
        <v>0</v>
      </c>
      <c r="F99" s="223">
        <v>0</v>
      </c>
      <c r="G99" s="315">
        <v>0</v>
      </c>
    </row>
    <row r="100" spans="1:7" x14ac:dyDescent="0.2">
      <c r="A100" s="148"/>
      <c r="B100" s="112"/>
      <c r="C100" s="23" t="s">
        <v>155</v>
      </c>
      <c r="D100" s="18" t="s">
        <v>26</v>
      </c>
      <c r="E100" s="223">
        <v>0</v>
      </c>
      <c r="F100" s="223">
        <v>0</v>
      </c>
      <c r="G100" s="315">
        <v>0</v>
      </c>
    </row>
    <row r="101" spans="1:7" x14ac:dyDescent="0.2">
      <c r="A101" s="147"/>
      <c r="B101" s="54"/>
      <c r="C101" s="23" t="s">
        <v>156</v>
      </c>
      <c r="D101" s="18" t="s">
        <v>28</v>
      </c>
      <c r="E101" s="223">
        <v>0</v>
      </c>
      <c r="F101" s="223">
        <v>0</v>
      </c>
      <c r="G101" s="315">
        <v>0</v>
      </c>
    </row>
    <row r="102" spans="1:7" ht="25.5" x14ac:dyDescent="0.2">
      <c r="A102" s="146" t="s">
        <v>157</v>
      </c>
      <c r="B102" s="111"/>
      <c r="C102" s="21" t="s">
        <v>158</v>
      </c>
      <c r="D102" s="18" t="s">
        <v>30</v>
      </c>
      <c r="E102" s="223">
        <v>0</v>
      </c>
      <c r="F102" s="223">
        <v>0</v>
      </c>
      <c r="G102" s="315">
        <v>0</v>
      </c>
    </row>
    <row r="103" spans="1:7" x14ac:dyDescent="0.2">
      <c r="A103" s="148"/>
      <c r="B103" s="112"/>
      <c r="C103" s="23" t="s">
        <v>159</v>
      </c>
      <c r="D103" s="18" t="s">
        <v>32</v>
      </c>
      <c r="E103" s="223">
        <v>0</v>
      </c>
      <c r="F103" s="223">
        <v>0</v>
      </c>
      <c r="G103" s="315">
        <v>0</v>
      </c>
    </row>
    <row r="104" spans="1:7" x14ac:dyDescent="0.2">
      <c r="A104" s="147"/>
      <c r="B104" s="54"/>
      <c r="C104" s="23" t="s">
        <v>160</v>
      </c>
      <c r="D104" s="18" t="s">
        <v>34</v>
      </c>
      <c r="E104" s="223">
        <v>0</v>
      </c>
      <c r="F104" s="223">
        <v>0</v>
      </c>
      <c r="G104" s="315">
        <v>0</v>
      </c>
    </row>
    <row r="105" spans="1:7" x14ac:dyDescent="0.2">
      <c r="A105" s="24" t="s">
        <v>161</v>
      </c>
      <c r="B105" s="24"/>
      <c r="C105" s="21" t="s">
        <v>162</v>
      </c>
      <c r="D105" s="18" t="s">
        <v>35</v>
      </c>
      <c r="E105" s="223">
        <v>0</v>
      </c>
      <c r="F105" s="223">
        <v>42784704</v>
      </c>
      <c r="G105" s="315">
        <v>0</v>
      </c>
    </row>
    <row r="106" spans="1:7" x14ac:dyDescent="0.2">
      <c r="A106" s="24" t="s">
        <v>163</v>
      </c>
      <c r="B106" s="24"/>
      <c r="C106" s="21" t="s">
        <v>164</v>
      </c>
      <c r="D106" s="18" t="s">
        <v>36</v>
      </c>
      <c r="E106" s="223">
        <v>0</v>
      </c>
      <c r="F106" s="223">
        <v>0</v>
      </c>
      <c r="G106" s="315">
        <v>0</v>
      </c>
    </row>
    <row r="107" spans="1:7" x14ac:dyDescent="0.2">
      <c r="A107" s="24" t="s">
        <v>165</v>
      </c>
      <c r="B107" s="24"/>
      <c r="C107" s="21" t="s">
        <v>166</v>
      </c>
      <c r="D107" s="18" t="s">
        <v>38</v>
      </c>
      <c r="E107" s="223">
        <v>0</v>
      </c>
      <c r="F107" s="223">
        <v>0</v>
      </c>
      <c r="G107" s="315">
        <v>0</v>
      </c>
    </row>
    <row r="108" spans="1:7" x14ac:dyDescent="0.2">
      <c r="A108" s="24" t="s">
        <v>167</v>
      </c>
      <c r="B108" s="24"/>
      <c r="C108" s="21" t="s">
        <v>168</v>
      </c>
      <c r="D108" s="18" t="s">
        <v>40</v>
      </c>
      <c r="E108" s="223">
        <v>10534</v>
      </c>
      <c r="F108" s="223">
        <v>0</v>
      </c>
      <c r="G108" s="315">
        <v>337390</v>
      </c>
    </row>
    <row r="109" spans="1:7" x14ac:dyDescent="0.2">
      <c r="A109" s="146" t="s">
        <v>169</v>
      </c>
      <c r="B109" s="111"/>
      <c r="C109" s="21" t="s">
        <v>170</v>
      </c>
      <c r="D109" s="18" t="s">
        <v>41</v>
      </c>
      <c r="E109" s="223">
        <v>20879311.550000004</v>
      </c>
      <c r="F109" s="223">
        <v>11408051</v>
      </c>
      <c r="G109" s="315">
        <v>86519844</v>
      </c>
    </row>
    <row r="110" spans="1:7" x14ac:dyDescent="0.2">
      <c r="A110" s="148"/>
      <c r="B110" s="112"/>
      <c r="C110" s="21" t="s">
        <v>171</v>
      </c>
      <c r="D110" s="18" t="s">
        <v>43</v>
      </c>
      <c r="E110" s="224">
        <v>1453917.8599999999</v>
      </c>
      <c r="F110" s="223">
        <v>635585.93999999994</v>
      </c>
      <c r="G110" s="315">
        <v>703767</v>
      </c>
    </row>
    <row r="111" spans="1:7" x14ac:dyDescent="0.2">
      <c r="A111" s="147"/>
      <c r="B111" s="54"/>
      <c r="C111" s="21" t="s">
        <v>172</v>
      </c>
      <c r="D111" s="18" t="s">
        <v>45</v>
      </c>
      <c r="E111" s="224">
        <v>0</v>
      </c>
      <c r="F111" s="223">
        <v>0</v>
      </c>
      <c r="G111" s="315">
        <v>0</v>
      </c>
    </row>
    <row r="112" spans="1:7" ht="31.5" customHeight="1" x14ac:dyDescent="0.2">
      <c r="A112" s="302" t="s">
        <v>173</v>
      </c>
      <c r="B112" s="302"/>
      <c r="C112" s="303"/>
      <c r="D112" s="284" t="s">
        <v>47</v>
      </c>
      <c r="E112" s="296">
        <f>E92+E97-E98+E99+E102+E105+E106+E107+E108+E109</f>
        <v>1343854093.1800003</v>
      </c>
      <c r="F112" s="296">
        <f>F92+F97-F98+F99+F102+F105+F106+F107+F108+F109</f>
        <v>1538468856</v>
      </c>
      <c r="G112" s="297">
        <f>G92+G97-G98+G99+G102+G105+G106+G107+G108+G109</f>
        <v>1168860147</v>
      </c>
    </row>
    <row r="113" spans="1:7" x14ac:dyDescent="0.2">
      <c r="A113" s="146" t="s">
        <v>174</v>
      </c>
      <c r="B113" s="111"/>
      <c r="C113" s="27" t="s">
        <v>175</v>
      </c>
      <c r="D113" s="28" t="s">
        <v>49</v>
      </c>
      <c r="E113" s="225">
        <v>449400409.13999999</v>
      </c>
      <c r="F113" s="225">
        <v>559756869</v>
      </c>
      <c r="G113" s="315">
        <v>360369286</v>
      </c>
    </row>
    <row r="114" spans="1:7" x14ac:dyDescent="0.2">
      <c r="A114" s="148"/>
      <c r="B114" s="112"/>
      <c r="C114" s="29" t="s">
        <v>176</v>
      </c>
      <c r="D114" s="28" t="s">
        <v>51</v>
      </c>
      <c r="E114" s="225">
        <v>6336107.5100000007</v>
      </c>
      <c r="F114" s="225">
        <v>6573675</v>
      </c>
      <c r="G114" s="315">
        <v>6100945</v>
      </c>
    </row>
    <row r="115" spans="1:7" x14ac:dyDescent="0.2">
      <c r="A115" s="148"/>
      <c r="B115" s="112"/>
      <c r="C115" s="27" t="s">
        <v>177</v>
      </c>
      <c r="D115" s="28" t="s">
        <v>52</v>
      </c>
      <c r="E115" s="225">
        <v>368848660.29000002</v>
      </c>
      <c r="F115" s="225">
        <v>370114514</v>
      </c>
      <c r="G115" s="315">
        <v>335118930</v>
      </c>
    </row>
    <row r="116" spans="1:7" x14ac:dyDescent="0.2">
      <c r="A116" s="148"/>
      <c r="B116" s="112"/>
      <c r="C116" s="27" t="s">
        <v>178</v>
      </c>
      <c r="D116" s="28" t="s">
        <v>54</v>
      </c>
      <c r="E116" s="225">
        <v>39024007.789999999</v>
      </c>
      <c r="F116" s="225">
        <v>37705201</v>
      </c>
      <c r="G116" s="315">
        <v>37365468</v>
      </c>
    </row>
    <row r="117" spans="1:7" x14ac:dyDescent="0.2">
      <c r="A117" s="147"/>
      <c r="B117" s="54"/>
      <c r="C117" s="29" t="s">
        <v>179</v>
      </c>
      <c r="D117" s="28" t="s">
        <v>55</v>
      </c>
      <c r="E117" s="225">
        <v>336043.89</v>
      </c>
      <c r="F117" s="225">
        <v>71432</v>
      </c>
      <c r="G117" s="315">
        <v>57785</v>
      </c>
    </row>
    <row r="118" spans="1:7" x14ac:dyDescent="0.2">
      <c r="A118" s="146" t="s">
        <v>180</v>
      </c>
      <c r="B118" s="111"/>
      <c r="C118" s="27" t="s">
        <v>181</v>
      </c>
      <c r="D118" s="28" t="s">
        <v>57</v>
      </c>
      <c r="E118" s="225">
        <f>E119+E120</f>
        <v>161790447.89000002</v>
      </c>
      <c r="F118" s="225">
        <v>169911095</v>
      </c>
      <c r="G118" s="315">
        <v>160398084</v>
      </c>
    </row>
    <row r="119" spans="1:7" x14ac:dyDescent="0.2">
      <c r="A119" s="148"/>
      <c r="B119" s="112"/>
      <c r="C119" s="27" t="s">
        <v>182</v>
      </c>
      <c r="D119" s="28" t="s">
        <v>58</v>
      </c>
      <c r="E119" s="225">
        <v>153103661.77000001</v>
      </c>
      <c r="F119" s="225">
        <v>159572859</v>
      </c>
      <c r="G119" s="315">
        <v>150488489</v>
      </c>
    </row>
    <row r="120" spans="1:7" x14ac:dyDescent="0.2">
      <c r="A120" s="147"/>
      <c r="B120" s="54"/>
      <c r="C120" s="27" t="s">
        <v>183</v>
      </c>
      <c r="D120" s="28" t="s">
        <v>60</v>
      </c>
      <c r="E120" s="225">
        <v>8686786.120000001</v>
      </c>
      <c r="F120" s="225">
        <v>10338236</v>
      </c>
      <c r="G120" s="315">
        <v>9909595</v>
      </c>
    </row>
    <row r="121" spans="1:7" x14ac:dyDescent="0.2">
      <c r="A121" s="146" t="s">
        <v>184</v>
      </c>
      <c r="B121" s="111"/>
      <c r="C121" s="27" t="s">
        <v>185</v>
      </c>
      <c r="D121" s="28" t="s">
        <v>61</v>
      </c>
      <c r="E121" s="226">
        <f>E122+E123+E124-E125</f>
        <v>145714147.27999997</v>
      </c>
      <c r="F121" s="226">
        <f>F122+F123+F124-F125</f>
        <v>148029126</v>
      </c>
      <c r="G121" s="227">
        <f>G122+G123+G124-G125</f>
        <v>181089976</v>
      </c>
    </row>
    <row r="122" spans="1:7" ht="25.5" x14ac:dyDescent="0.2">
      <c r="A122" s="148"/>
      <c r="B122" s="112"/>
      <c r="C122" s="27" t="s">
        <v>186</v>
      </c>
      <c r="D122" s="28" t="s">
        <v>62</v>
      </c>
      <c r="E122" s="225">
        <v>137304891.50999999</v>
      </c>
      <c r="F122" s="225">
        <v>145616136</v>
      </c>
      <c r="G122" s="315">
        <v>174681399</v>
      </c>
    </row>
    <row r="123" spans="1:7" ht="25.5" x14ac:dyDescent="0.2">
      <c r="A123" s="148"/>
      <c r="B123" s="112"/>
      <c r="C123" s="31" t="s">
        <v>187</v>
      </c>
      <c r="D123" s="28" t="s">
        <v>63</v>
      </c>
      <c r="E123" s="225">
        <v>8523765.9700000007</v>
      </c>
      <c r="F123" s="225">
        <v>7840220</v>
      </c>
      <c r="G123" s="315">
        <v>6411422</v>
      </c>
    </row>
    <row r="124" spans="1:7" x14ac:dyDescent="0.2">
      <c r="A124" s="148"/>
      <c r="B124" s="112"/>
      <c r="C124" s="31" t="s">
        <v>305</v>
      </c>
      <c r="D124" s="28" t="s">
        <v>64</v>
      </c>
      <c r="E124" s="225">
        <v>53292.63</v>
      </c>
      <c r="F124" s="225">
        <v>8057462</v>
      </c>
      <c r="G124" s="315">
        <v>0</v>
      </c>
    </row>
    <row r="125" spans="1:7" x14ac:dyDescent="0.2">
      <c r="A125" s="148"/>
      <c r="B125" s="112"/>
      <c r="C125" s="27" t="s">
        <v>188</v>
      </c>
      <c r="D125" s="28" t="s">
        <v>65</v>
      </c>
      <c r="E125" s="225">
        <v>167802.83000000002</v>
      </c>
      <c r="F125" s="225">
        <v>13484692</v>
      </c>
      <c r="G125" s="315">
        <v>2845</v>
      </c>
    </row>
    <row r="126" spans="1:7" x14ac:dyDescent="0.2">
      <c r="A126" s="148"/>
      <c r="B126" s="112"/>
      <c r="C126" s="27" t="s">
        <v>507</v>
      </c>
      <c r="D126" s="28" t="s">
        <v>67</v>
      </c>
      <c r="E126" s="225">
        <f>E127-E128</f>
        <v>-1310056.6799999978</v>
      </c>
      <c r="F126" s="225">
        <v>-6480104</v>
      </c>
      <c r="G126" s="316">
        <f>'[17]CPP-Ord.2844'!E43</f>
        <v>1833380</v>
      </c>
    </row>
    <row r="127" spans="1:7" x14ac:dyDescent="0.2">
      <c r="A127" s="148"/>
      <c r="B127" s="112"/>
      <c r="C127" s="27" t="s">
        <v>190</v>
      </c>
      <c r="D127" s="28" t="s">
        <v>69</v>
      </c>
      <c r="E127" s="225">
        <v>14186169.760000002</v>
      </c>
      <c r="F127" s="225">
        <v>478669</v>
      </c>
      <c r="G127" s="315">
        <v>2816597</v>
      </c>
    </row>
    <row r="128" spans="1:7" x14ac:dyDescent="0.2">
      <c r="A128" s="147"/>
      <c r="B128" s="54"/>
      <c r="C128" s="27" t="s">
        <v>191</v>
      </c>
      <c r="D128" s="28" t="s">
        <v>71</v>
      </c>
      <c r="E128" s="225">
        <v>15496226.439999999</v>
      </c>
      <c r="F128" s="225">
        <v>6958773</v>
      </c>
      <c r="G128" s="315">
        <v>983217</v>
      </c>
    </row>
    <row r="129" spans="1:7" x14ac:dyDescent="0.2">
      <c r="A129" s="146" t="s">
        <v>192</v>
      </c>
      <c r="B129" s="111"/>
      <c r="C129" s="27" t="s">
        <v>492</v>
      </c>
      <c r="D129" s="283" t="s">
        <v>73</v>
      </c>
      <c r="E129" s="228">
        <f>SUM(E130:E147)</f>
        <v>158451466.63999999</v>
      </c>
      <c r="F129" s="228">
        <f>SUM(F130:F147)</f>
        <v>195057286</v>
      </c>
      <c r="G129" s="315">
        <f>'[17]CPP-Ord.2844'!E46</f>
        <v>172237433</v>
      </c>
    </row>
    <row r="130" spans="1:7" ht="25.5" x14ac:dyDescent="0.2">
      <c r="A130" s="148"/>
      <c r="B130" s="112"/>
      <c r="C130" s="29" t="s">
        <v>194</v>
      </c>
      <c r="D130" s="28" t="s">
        <v>75</v>
      </c>
      <c r="E130" s="225">
        <v>118704513.14999999</v>
      </c>
      <c r="F130" s="229">
        <v>117642648</v>
      </c>
      <c r="G130" s="315">
        <v>96289647</v>
      </c>
    </row>
    <row r="131" spans="1:7" x14ac:dyDescent="0.2">
      <c r="A131" s="148"/>
      <c r="B131" s="112"/>
      <c r="C131" s="29" t="s">
        <v>493</v>
      </c>
      <c r="D131" s="28" t="s">
        <v>77</v>
      </c>
      <c r="E131" s="225">
        <v>5705181.46</v>
      </c>
      <c r="F131" s="229">
        <v>6765908</v>
      </c>
      <c r="G131" s="315">
        <v>6408212</v>
      </c>
    </row>
    <row r="132" spans="1:7" x14ac:dyDescent="0.2">
      <c r="A132" s="148"/>
      <c r="B132" s="112"/>
      <c r="C132" s="29" t="s">
        <v>494</v>
      </c>
      <c r="D132" s="28" t="s">
        <v>78</v>
      </c>
      <c r="E132" s="225">
        <v>0</v>
      </c>
      <c r="F132" s="229">
        <v>0</v>
      </c>
      <c r="G132" s="315">
        <v>0</v>
      </c>
    </row>
    <row r="133" spans="1:7" x14ac:dyDescent="0.2">
      <c r="A133" s="148"/>
      <c r="B133" s="112"/>
      <c r="C133" s="55" t="s">
        <v>313</v>
      </c>
      <c r="D133" s="28" t="s">
        <v>79</v>
      </c>
      <c r="E133" s="225">
        <v>0</v>
      </c>
      <c r="F133" s="229">
        <v>0</v>
      </c>
      <c r="G133" s="315">
        <v>0</v>
      </c>
    </row>
    <row r="134" spans="1:7" x14ac:dyDescent="0.2">
      <c r="A134" s="148"/>
      <c r="B134" s="112"/>
      <c r="C134" s="29" t="s">
        <v>495</v>
      </c>
      <c r="D134" s="28" t="s">
        <v>82</v>
      </c>
      <c r="E134" s="223">
        <v>0</v>
      </c>
      <c r="F134" s="229">
        <v>0</v>
      </c>
      <c r="G134" s="315">
        <v>0</v>
      </c>
    </row>
    <row r="135" spans="1:7" x14ac:dyDescent="0.2">
      <c r="A135" s="148"/>
      <c r="B135" s="112"/>
      <c r="C135" s="55" t="s">
        <v>313</v>
      </c>
      <c r="D135" s="28" t="s">
        <v>84</v>
      </c>
      <c r="E135" s="223">
        <v>0</v>
      </c>
      <c r="F135" s="229">
        <v>0</v>
      </c>
      <c r="G135" s="315">
        <v>0</v>
      </c>
    </row>
    <row r="136" spans="1:7" x14ac:dyDescent="0.2">
      <c r="A136" s="148"/>
      <c r="B136" s="112"/>
      <c r="C136" s="29" t="s">
        <v>496</v>
      </c>
      <c r="D136" s="28" t="s">
        <v>86</v>
      </c>
      <c r="E136" s="223">
        <v>0</v>
      </c>
      <c r="F136" s="229">
        <v>0</v>
      </c>
      <c r="G136" s="315">
        <v>0</v>
      </c>
    </row>
    <row r="137" spans="1:7" x14ac:dyDescent="0.2">
      <c r="A137" s="148"/>
      <c r="B137" s="112"/>
      <c r="C137" s="55" t="s">
        <v>313</v>
      </c>
      <c r="D137" s="28" t="s">
        <v>87</v>
      </c>
      <c r="E137" s="223">
        <v>0</v>
      </c>
      <c r="F137" s="229">
        <v>0</v>
      </c>
      <c r="G137" s="315">
        <v>0</v>
      </c>
    </row>
    <row r="138" spans="1:7" ht="25.5" x14ac:dyDescent="0.2">
      <c r="A138" s="148"/>
      <c r="B138" s="112"/>
      <c r="C138" s="29" t="s">
        <v>497</v>
      </c>
      <c r="D138" s="28" t="s">
        <v>89</v>
      </c>
      <c r="E138" s="223">
        <v>5904773.9100000001</v>
      </c>
      <c r="F138" s="229">
        <v>10596626</v>
      </c>
      <c r="G138" s="315">
        <v>11924831</v>
      </c>
    </row>
    <row r="139" spans="1:7" x14ac:dyDescent="0.2">
      <c r="A139" s="148"/>
      <c r="B139" s="112"/>
      <c r="C139" s="29" t="s">
        <v>498</v>
      </c>
      <c r="D139" s="28" t="s">
        <v>91</v>
      </c>
      <c r="E139" s="225">
        <v>444907.03</v>
      </c>
      <c r="F139" s="229">
        <v>1292922</v>
      </c>
      <c r="G139" s="315">
        <v>19520635</v>
      </c>
    </row>
    <row r="140" spans="1:7" ht="25.5" x14ac:dyDescent="0.2">
      <c r="A140" s="148"/>
      <c r="B140" s="112"/>
      <c r="C140" s="29" t="s">
        <v>499</v>
      </c>
      <c r="D140" s="28" t="s">
        <v>92</v>
      </c>
      <c r="E140" s="225">
        <v>0</v>
      </c>
      <c r="F140" s="229">
        <v>0</v>
      </c>
      <c r="G140" s="315">
        <v>0</v>
      </c>
    </row>
    <row r="141" spans="1:7" x14ac:dyDescent="0.2">
      <c r="A141" s="148"/>
      <c r="B141" s="112"/>
      <c r="C141" s="35" t="s">
        <v>306</v>
      </c>
      <c r="D141" s="28" t="s">
        <v>98</v>
      </c>
      <c r="E141" s="225">
        <v>0</v>
      </c>
      <c r="F141" s="225">
        <v>0</v>
      </c>
      <c r="G141" s="315">
        <v>0</v>
      </c>
    </row>
    <row r="142" spans="1:7" x14ac:dyDescent="0.2">
      <c r="A142" s="148"/>
      <c r="B142" s="112"/>
      <c r="C142" s="35" t="s">
        <v>307</v>
      </c>
      <c r="D142" s="28" t="s">
        <v>99</v>
      </c>
      <c r="E142" s="225">
        <v>0</v>
      </c>
      <c r="F142" s="225">
        <v>0</v>
      </c>
      <c r="G142" s="315">
        <v>0</v>
      </c>
    </row>
    <row r="143" spans="1:7" x14ac:dyDescent="0.2">
      <c r="A143" s="148"/>
      <c r="B143" s="112"/>
      <c r="C143" s="29" t="s">
        <v>500</v>
      </c>
      <c r="D143" s="28" t="s">
        <v>100</v>
      </c>
      <c r="E143" s="225">
        <v>0</v>
      </c>
      <c r="F143" s="229">
        <v>17027137</v>
      </c>
      <c r="G143" s="315">
        <v>0</v>
      </c>
    </row>
    <row r="144" spans="1:7" x14ac:dyDescent="0.2">
      <c r="A144" s="54"/>
      <c r="B144" s="54"/>
      <c r="C144" s="29" t="s">
        <v>308</v>
      </c>
      <c r="D144" s="28" t="s">
        <v>101</v>
      </c>
      <c r="E144" s="225">
        <v>0</v>
      </c>
      <c r="F144" s="225">
        <v>0</v>
      </c>
      <c r="G144" s="315">
        <v>0</v>
      </c>
    </row>
    <row r="145" spans="1:7" x14ac:dyDescent="0.2">
      <c r="A145" s="54"/>
      <c r="B145" s="54"/>
      <c r="C145" s="29" t="s">
        <v>309</v>
      </c>
      <c r="D145" s="28" t="s">
        <v>102</v>
      </c>
      <c r="E145" s="225">
        <v>0</v>
      </c>
      <c r="F145" s="225">
        <v>0</v>
      </c>
      <c r="G145" s="315">
        <v>0</v>
      </c>
    </row>
    <row r="146" spans="1:7" x14ac:dyDescent="0.2">
      <c r="A146" s="54"/>
      <c r="B146" s="54"/>
      <c r="C146" s="29" t="s">
        <v>310</v>
      </c>
      <c r="D146" s="28" t="s">
        <v>103</v>
      </c>
      <c r="E146" s="225">
        <v>0</v>
      </c>
      <c r="F146" s="225">
        <v>0</v>
      </c>
      <c r="G146" s="315">
        <v>0</v>
      </c>
    </row>
    <row r="147" spans="1:7" x14ac:dyDescent="0.2">
      <c r="A147" s="54"/>
      <c r="B147" s="54"/>
      <c r="C147" s="29" t="s">
        <v>311</v>
      </c>
      <c r="D147" s="283" t="s">
        <v>104</v>
      </c>
      <c r="E147" s="225">
        <v>27692091.09</v>
      </c>
      <c r="F147" s="230">
        <v>41732045</v>
      </c>
      <c r="G147" s="315">
        <v>38094108</v>
      </c>
    </row>
    <row r="148" spans="1:7" x14ac:dyDescent="0.2">
      <c r="A148" s="146">
        <v>14</v>
      </c>
      <c r="B148" s="111"/>
      <c r="C148" s="27" t="s">
        <v>312</v>
      </c>
      <c r="D148" s="28" t="s">
        <v>105</v>
      </c>
      <c r="E148" s="228">
        <f>E149-E150</f>
        <v>-18471359.43</v>
      </c>
      <c r="F148" s="228">
        <f>F149-F150</f>
        <v>-281697</v>
      </c>
      <c r="G148" s="231">
        <f>G149-G150</f>
        <v>37135317.170000002</v>
      </c>
    </row>
    <row r="149" spans="1:7" x14ac:dyDescent="0.2">
      <c r="A149" s="148"/>
      <c r="B149" s="112"/>
      <c r="C149" s="27" t="s">
        <v>206</v>
      </c>
      <c r="D149" s="28" t="s">
        <v>106</v>
      </c>
      <c r="E149" s="225">
        <v>2097199</v>
      </c>
      <c r="F149" s="230">
        <v>500675</v>
      </c>
      <c r="G149" s="315">
        <v>37640460.170000002</v>
      </c>
    </row>
    <row r="150" spans="1:7" x14ac:dyDescent="0.2">
      <c r="A150" s="147"/>
      <c r="B150" s="54"/>
      <c r="C150" s="27" t="s">
        <v>207</v>
      </c>
      <c r="D150" s="28" t="s">
        <v>107</v>
      </c>
      <c r="E150" s="225">
        <v>20568558.43</v>
      </c>
      <c r="F150" s="230">
        <v>782372</v>
      </c>
      <c r="G150" s="315">
        <v>505143</v>
      </c>
    </row>
    <row r="151" spans="1:7" x14ac:dyDescent="0.2">
      <c r="A151" s="285" t="s">
        <v>208</v>
      </c>
      <c r="B151" s="285"/>
      <c r="C151" s="285"/>
      <c r="D151" s="284" t="s">
        <v>109</v>
      </c>
      <c r="E151" s="296">
        <f>E113+E114+E115+E116-E117+E118+E121+E126+E129+E148</f>
        <v>1309447786.5399997</v>
      </c>
      <c r="F151" s="296">
        <f>F113+F114+F115+F116-F117+F118+F121+F126+F129+F148</f>
        <v>1480314533</v>
      </c>
      <c r="G151" s="297">
        <f>G113+G114+G115+G116-G117+G118+G121+G126+G129+G148</f>
        <v>1291591034.1700001</v>
      </c>
    </row>
    <row r="152" spans="1:7" x14ac:dyDescent="0.2">
      <c r="A152" s="288" t="s">
        <v>97</v>
      </c>
      <c r="B152" s="288"/>
      <c r="C152" s="289"/>
      <c r="D152" s="284"/>
      <c r="E152" s="281"/>
      <c r="F152" s="281"/>
      <c r="G152" s="290"/>
    </row>
    <row r="153" spans="1:7" x14ac:dyDescent="0.2">
      <c r="A153" s="291"/>
      <c r="B153" s="292"/>
      <c r="C153" s="300" t="s">
        <v>209</v>
      </c>
      <c r="D153" s="284" t="s">
        <v>110</v>
      </c>
      <c r="E153" s="301">
        <f>IF(E112&gt;E151,E112-E151,0)</f>
        <v>34406306.640000582</v>
      </c>
      <c r="F153" s="281">
        <f>IF(F112&gt;F151,F112-F151,0)</f>
        <v>58154323</v>
      </c>
      <c r="G153" s="281">
        <f>IF(G112&gt;G151,G112-G151,0)</f>
        <v>0</v>
      </c>
    </row>
    <row r="154" spans="1:7" x14ac:dyDescent="0.2">
      <c r="A154" s="294"/>
      <c r="B154" s="295"/>
      <c r="C154" s="300" t="s">
        <v>210</v>
      </c>
      <c r="D154" s="284" t="s">
        <v>111</v>
      </c>
      <c r="E154" s="281">
        <v>0</v>
      </c>
      <c r="F154" s="281">
        <f>IF(F112&lt;F151,F151-F112,0)</f>
        <v>0</v>
      </c>
      <c r="G154" s="281">
        <f>IF(G112&lt;G151,G151-G112,0)</f>
        <v>122730887.17000008</v>
      </c>
    </row>
    <row r="155" spans="1:7" x14ac:dyDescent="0.2">
      <c r="A155" s="24" t="s">
        <v>211</v>
      </c>
      <c r="B155" s="24"/>
      <c r="C155" s="29" t="s">
        <v>212</v>
      </c>
      <c r="D155" s="28" t="s">
        <v>112</v>
      </c>
      <c r="E155" s="223">
        <v>0</v>
      </c>
      <c r="F155" s="223">
        <v>0</v>
      </c>
      <c r="G155" s="315">
        <v>0</v>
      </c>
    </row>
    <row r="156" spans="1:7" x14ac:dyDescent="0.2">
      <c r="A156" s="24" t="s">
        <v>213</v>
      </c>
      <c r="B156" s="24"/>
      <c r="C156" s="29" t="s">
        <v>214</v>
      </c>
      <c r="D156" s="28" t="s">
        <v>113</v>
      </c>
      <c r="E156" s="223">
        <v>0</v>
      </c>
      <c r="F156" s="223">
        <v>0</v>
      </c>
      <c r="G156" s="315">
        <v>0</v>
      </c>
    </row>
    <row r="157" spans="1:7" ht="19.5" customHeight="1" x14ac:dyDescent="0.2">
      <c r="A157" s="24" t="s">
        <v>215</v>
      </c>
      <c r="B157" s="24"/>
      <c r="C157" s="29" t="s">
        <v>216</v>
      </c>
      <c r="D157" s="28" t="s">
        <v>114</v>
      </c>
      <c r="E157" s="223">
        <v>0</v>
      </c>
      <c r="F157" s="223">
        <v>0</v>
      </c>
      <c r="G157" s="315">
        <v>0</v>
      </c>
    </row>
    <row r="158" spans="1:7" x14ac:dyDescent="0.2">
      <c r="A158" s="24" t="s">
        <v>217</v>
      </c>
      <c r="B158" s="24"/>
      <c r="C158" s="27" t="s">
        <v>218</v>
      </c>
      <c r="D158" s="28" t="s">
        <v>115</v>
      </c>
      <c r="E158" s="223">
        <v>0</v>
      </c>
      <c r="F158" s="223">
        <v>0</v>
      </c>
      <c r="G158" s="315">
        <v>0</v>
      </c>
    </row>
    <row r="159" spans="1:7" x14ac:dyDescent="0.2">
      <c r="A159" s="24" t="s">
        <v>219</v>
      </c>
      <c r="B159" s="24"/>
      <c r="C159" s="27" t="s">
        <v>220</v>
      </c>
      <c r="D159" s="28" t="s">
        <v>116</v>
      </c>
      <c r="E159" s="223">
        <v>0</v>
      </c>
      <c r="F159" s="223">
        <v>0</v>
      </c>
      <c r="G159" s="315">
        <v>0</v>
      </c>
    </row>
    <row r="160" spans="1:7" x14ac:dyDescent="0.2">
      <c r="A160" s="24" t="s">
        <v>221</v>
      </c>
      <c r="B160" s="24"/>
      <c r="C160" s="27" t="s">
        <v>222</v>
      </c>
      <c r="D160" s="28" t="s">
        <v>117</v>
      </c>
      <c r="E160" s="223">
        <v>18199883.400000002</v>
      </c>
      <c r="F160" s="223">
        <v>8331568</v>
      </c>
      <c r="G160" s="315">
        <v>9281024</v>
      </c>
    </row>
    <row r="161" spans="1:7" x14ac:dyDescent="0.2">
      <c r="A161" s="146" t="s">
        <v>223</v>
      </c>
      <c r="B161" s="111"/>
      <c r="C161" s="27" t="s">
        <v>224</v>
      </c>
      <c r="D161" s="28" t="s">
        <v>118</v>
      </c>
      <c r="E161" s="223">
        <v>4567194.1399999997</v>
      </c>
      <c r="F161" s="223">
        <v>4670730</v>
      </c>
      <c r="G161" s="315">
        <v>3310902</v>
      </c>
    </row>
    <row r="162" spans="1:7" x14ac:dyDescent="0.2">
      <c r="A162" s="147"/>
      <c r="B162" s="54"/>
      <c r="C162" s="27" t="s">
        <v>225</v>
      </c>
      <c r="D162" s="28" t="s">
        <v>119</v>
      </c>
      <c r="E162" s="223">
        <v>82953</v>
      </c>
      <c r="F162" s="223">
        <v>81155</v>
      </c>
      <c r="G162" s="315">
        <v>1763275.93</v>
      </c>
    </row>
    <row r="163" spans="1:7" x14ac:dyDescent="0.2">
      <c r="A163" s="24" t="s">
        <v>226</v>
      </c>
      <c r="B163" s="24"/>
      <c r="C163" s="29" t="s">
        <v>227</v>
      </c>
      <c r="D163" s="28" t="s">
        <v>241</v>
      </c>
      <c r="E163" s="223">
        <v>0</v>
      </c>
      <c r="F163" s="223">
        <v>0</v>
      </c>
      <c r="G163" s="315">
        <v>0</v>
      </c>
    </row>
    <row r="164" spans="1:7" x14ac:dyDescent="0.2">
      <c r="A164" s="24" t="s">
        <v>228</v>
      </c>
      <c r="B164" s="24"/>
      <c r="C164" s="27" t="s">
        <v>229</v>
      </c>
      <c r="D164" s="28" t="s">
        <v>244</v>
      </c>
      <c r="E164" s="223">
        <v>0</v>
      </c>
      <c r="F164" s="223">
        <v>0</v>
      </c>
      <c r="G164" s="315">
        <v>0</v>
      </c>
    </row>
    <row r="165" spans="1:7" x14ac:dyDescent="0.2">
      <c r="A165" s="24" t="s">
        <v>230</v>
      </c>
      <c r="B165" s="24"/>
      <c r="C165" s="38" t="s">
        <v>231</v>
      </c>
      <c r="D165" s="28" t="s">
        <v>247</v>
      </c>
      <c r="E165" s="223">
        <v>0</v>
      </c>
      <c r="F165" s="223">
        <v>0</v>
      </c>
      <c r="G165" s="315">
        <v>0</v>
      </c>
    </row>
    <row r="166" spans="1:7" x14ac:dyDescent="0.2">
      <c r="A166" s="24" t="s">
        <v>232</v>
      </c>
      <c r="B166" s="24"/>
      <c r="C166" s="27" t="s">
        <v>233</v>
      </c>
      <c r="D166" s="28" t="s">
        <v>249</v>
      </c>
      <c r="E166" s="223">
        <v>11239.12</v>
      </c>
      <c r="F166" s="223">
        <v>17548</v>
      </c>
      <c r="G166" s="315">
        <v>472585</v>
      </c>
    </row>
    <row r="167" spans="1:7" x14ac:dyDescent="0.2">
      <c r="A167" s="288" t="s">
        <v>234</v>
      </c>
      <c r="B167" s="288"/>
      <c r="C167" s="289"/>
      <c r="D167" s="284" t="s">
        <v>252</v>
      </c>
      <c r="E167" s="281">
        <f>E155+E156+E157+E158+E159+E160+E161+E163+E164+E165+E166</f>
        <v>22778316.660000004</v>
      </c>
      <c r="F167" s="281">
        <f>F155+F156+F157+F158+F159+F160+F161+F163+F164+F165+F166</f>
        <v>13019846</v>
      </c>
      <c r="G167" s="282">
        <f>G155+G156+G157+G158+G159+G160+G161+G163+G164+G165+G166</f>
        <v>13064511</v>
      </c>
    </row>
    <row r="168" spans="1:7" ht="25.5" x14ac:dyDescent="0.2">
      <c r="A168" s="146" t="s">
        <v>235</v>
      </c>
      <c r="B168" s="111"/>
      <c r="C168" s="27" t="s">
        <v>236</v>
      </c>
      <c r="D168" s="28" t="s">
        <v>255</v>
      </c>
      <c r="E168" s="223">
        <f>E169-E170</f>
        <v>-10834357.689999999</v>
      </c>
      <c r="F168" s="223">
        <f>F169-F170</f>
        <v>69920</v>
      </c>
      <c r="G168" s="233">
        <f>G169-G170</f>
        <v>70745</v>
      </c>
    </row>
    <row r="169" spans="1:7" x14ac:dyDescent="0.2">
      <c r="A169" s="148"/>
      <c r="B169" s="112"/>
      <c r="C169" s="27" t="s">
        <v>237</v>
      </c>
      <c r="D169" s="28" t="s">
        <v>258</v>
      </c>
      <c r="E169" s="223">
        <v>3137873.31</v>
      </c>
      <c r="F169" s="223">
        <v>69920</v>
      </c>
      <c r="G169" s="233">
        <v>70745</v>
      </c>
    </row>
    <row r="170" spans="1:7" x14ac:dyDescent="0.2">
      <c r="A170" s="147"/>
      <c r="B170" s="54"/>
      <c r="C170" s="27" t="s">
        <v>238</v>
      </c>
      <c r="D170" s="28" t="s">
        <v>261</v>
      </c>
      <c r="E170" s="223">
        <v>13972231</v>
      </c>
      <c r="F170" s="223">
        <v>0</v>
      </c>
      <c r="G170" s="233">
        <v>0</v>
      </c>
    </row>
    <row r="171" spans="1:7" x14ac:dyDescent="0.2">
      <c r="A171" s="24" t="s">
        <v>239</v>
      </c>
      <c r="B171" s="24"/>
      <c r="C171" s="27" t="s">
        <v>240</v>
      </c>
      <c r="D171" s="28" t="s">
        <v>263</v>
      </c>
      <c r="E171" s="223">
        <v>0</v>
      </c>
      <c r="F171" s="223">
        <v>0</v>
      </c>
      <c r="G171" s="233">
        <v>0</v>
      </c>
    </row>
    <row r="172" spans="1:7" x14ac:dyDescent="0.2">
      <c r="A172" s="24" t="s">
        <v>242</v>
      </c>
      <c r="B172" s="24"/>
      <c r="C172" s="27" t="s">
        <v>243</v>
      </c>
      <c r="D172" s="28" t="s">
        <v>265</v>
      </c>
      <c r="E172" s="223">
        <v>0</v>
      </c>
      <c r="F172" s="223">
        <v>0</v>
      </c>
      <c r="G172" s="233">
        <v>0</v>
      </c>
    </row>
    <row r="173" spans="1:7" x14ac:dyDescent="0.2">
      <c r="A173" s="146" t="s">
        <v>245</v>
      </c>
      <c r="B173" s="111"/>
      <c r="C173" s="27" t="s">
        <v>246</v>
      </c>
      <c r="D173" s="28" t="s">
        <v>267</v>
      </c>
      <c r="E173" s="223">
        <v>23557371.859999999</v>
      </c>
      <c r="F173" s="223">
        <v>32179641</v>
      </c>
      <c r="G173" s="315">
        <v>27385149</v>
      </c>
    </row>
    <row r="174" spans="1:7" x14ac:dyDescent="0.2">
      <c r="A174" s="147"/>
      <c r="B174" s="54"/>
      <c r="C174" s="27" t="s">
        <v>248</v>
      </c>
      <c r="D174" s="28" t="s">
        <v>270</v>
      </c>
      <c r="E174" s="223">
        <v>0</v>
      </c>
      <c r="F174" s="223">
        <v>0</v>
      </c>
      <c r="G174" s="315">
        <v>0</v>
      </c>
    </row>
    <row r="175" spans="1:7" x14ac:dyDescent="0.2">
      <c r="A175" s="24" t="s">
        <v>250</v>
      </c>
      <c r="B175" s="24"/>
      <c r="C175" s="38" t="s">
        <v>251</v>
      </c>
      <c r="D175" s="28" t="s">
        <v>272</v>
      </c>
      <c r="E175" s="223">
        <v>0</v>
      </c>
      <c r="F175" s="223">
        <v>0</v>
      </c>
      <c r="G175" s="315">
        <v>0</v>
      </c>
    </row>
    <row r="176" spans="1:7" x14ac:dyDescent="0.2">
      <c r="A176" s="39" t="s">
        <v>253</v>
      </c>
      <c r="B176" s="39"/>
      <c r="C176" s="38" t="s">
        <v>254</v>
      </c>
      <c r="D176" s="28" t="s">
        <v>314</v>
      </c>
      <c r="E176" s="223">
        <v>455856.69</v>
      </c>
      <c r="F176" s="223">
        <v>253587</v>
      </c>
      <c r="G176" s="315">
        <v>77263</v>
      </c>
    </row>
    <row r="177" spans="1:7" x14ac:dyDescent="0.2">
      <c r="A177" s="24" t="s">
        <v>256</v>
      </c>
      <c r="B177" s="24"/>
      <c r="C177" s="27" t="s">
        <v>257</v>
      </c>
      <c r="D177" s="28" t="s">
        <v>275</v>
      </c>
      <c r="E177" s="223">
        <v>35180704.699999996</v>
      </c>
      <c r="F177" s="223">
        <v>18420843</v>
      </c>
      <c r="G177" s="315">
        <v>31597066</v>
      </c>
    </row>
    <row r="178" spans="1:7" x14ac:dyDescent="0.2">
      <c r="A178" s="285" t="s">
        <v>259</v>
      </c>
      <c r="B178" s="285"/>
      <c r="C178" s="285"/>
      <c r="D178" s="284" t="s">
        <v>278</v>
      </c>
      <c r="E178" s="286">
        <f>E168+E173+E176+E177</f>
        <v>48359575.559999995</v>
      </c>
      <c r="F178" s="286">
        <f>F168+F173+F176+F177</f>
        <v>50923991</v>
      </c>
      <c r="G178" s="287">
        <f>G168+G173+G176+G177</f>
        <v>59130223</v>
      </c>
    </row>
    <row r="179" spans="1:7" x14ac:dyDescent="0.2">
      <c r="A179" s="288" t="s">
        <v>108</v>
      </c>
      <c r="B179" s="288"/>
      <c r="C179" s="289"/>
      <c r="D179" s="284"/>
      <c r="E179" s="281"/>
      <c r="F179" s="281"/>
      <c r="G179" s="290"/>
    </row>
    <row r="180" spans="1:7" x14ac:dyDescent="0.2">
      <c r="A180" s="291"/>
      <c r="B180" s="292"/>
      <c r="C180" s="293" t="s">
        <v>260</v>
      </c>
      <c r="D180" s="284" t="s">
        <v>281</v>
      </c>
      <c r="E180" s="281">
        <f>IF(E177&gt;E178,E177-E178,0)</f>
        <v>0</v>
      </c>
      <c r="F180" s="281">
        <v>0</v>
      </c>
      <c r="G180" s="281">
        <v>0</v>
      </c>
    </row>
    <row r="181" spans="1:7" x14ac:dyDescent="0.2">
      <c r="A181" s="294"/>
      <c r="B181" s="295"/>
      <c r="C181" s="293" t="s">
        <v>262</v>
      </c>
      <c r="D181" s="284" t="s">
        <v>284</v>
      </c>
      <c r="E181" s="281">
        <f>IF(E178&gt;E167,E178-E167,0)</f>
        <v>25581258.899999991</v>
      </c>
      <c r="F181" s="281">
        <f>IF(F178&gt;F167,F178-F167,0)</f>
        <v>37904145</v>
      </c>
      <c r="G181" s="281">
        <f>IF(G178&gt;G167,G178-G167,0)</f>
        <v>46065712</v>
      </c>
    </row>
    <row r="182" spans="1:7" x14ac:dyDescent="0.2">
      <c r="A182" s="285" t="s">
        <v>264</v>
      </c>
      <c r="B182" s="285"/>
      <c r="C182" s="285"/>
      <c r="D182" s="284" t="s">
        <v>287</v>
      </c>
      <c r="E182" s="296">
        <f>E112+E167</f>
        <v>1366632409.8400004</v>
      </c>
      <c r="F182" s="296">
        <f>F112+F167</f>
        <v>1551488702</v>
      </c>
      <c r="G182" s="296">
        <f>G112+G167</f>
        <v>1181924658</v>
      </c>
    </row>
    <row r="183" spans="1:7" x14ac:dyDescent="0.2">
      <c r="A183" s="285" t="s">
        <v>266</v>
      </c>
      <c r="B183" s="285"/>
      <c r="C183" s="285"/>
      <c r="D183" s="284" t="s">
        <v>290</v>
      </c>
      <c r="E183" s="296">
        <f>E151+E178</f>
        <v>1357807362.0999997</v>
      </c>
      <c r="F183" s="296">
        <f>F151+F178</f>
        <v>1531238524</v>
      </c>
      <c r="G183" s="297">
        <f>G151+G178-2</f>
        <v>1350721255.1700001</v>
      </c>
    </row>
    <row r="184" spans="1:7" x14ac:dyDescent="0.2">
      <c r="A184" s="298" t="s">
        <v>268</v>
      </c>
      <c r="B184" s="298"/>
      <c r="C184" s="299"/>
      <c r="D184" s="284"/>
      <c r="E184" s="296"/>
      <c r="F184" s="296"/>
      <c r="G184" s="297"/>
    </row>
    <row r="185" spans="1:7" x14ac:dyDescent="0.2">
      <c r="A185" s="291"/>
      <c r="B185" s="292"/>
      <c r="C185" s="293" t="s">
        <v>269</v>
      </c>
      <c r="D185" s="284" t="s">
        <v>293</v>
      </c>
      <c r="E185" s="281">
        <f>IF(E182&gt;E183,E182-E183,0)</f>
        <v>8825047.7400007248</v>
      </c>
      <c r="F185" s="281">
        <f>IF(F182&gt;F183,F182-F183,0)</f>
        <v>20250178</v>
      </c>
      <c r="G185" s="282">
        <f>IF(G182&gt;G183,G182-G183,0)</f>
        <v>0</v>
      </c>
    </row>
    <row r="186" spans="1:7" x14ac:dyDescent="0.2">
      <c r="A186" s="294"/>
      <c r="B186" s="295"/>
      <c r="C186" s="293" t="s">
        <v>271</v>
      </c>
      <c r="D186" s="284" t="s">
        <v>296</v>
      </c>
      <c r="E186" s="296"/>
      <c r="F186" s="281">
        <f>IF(F183&gt;F182,F183-F182,0)</f>
        <v>0</v>
      </c>
      <c r="G186" s="282">
        <f>IF(G183&gt;G182,G183-G182,0)</f>
        <v>168796597.17000008</v>
      </c>
    </row>
    <row r="187" spans="1:7" x14ac:dyDescent="0.2">
      <c r="A187" s="24" t="s">
        <v>273</v>
      </c>
      <c r="B187" s="24"/>
      <c r="C187" s="27" t="s">
        <v>274</v>
      </c>
      <c r="D187" s="28" t="s">
        <v>315</v>
      </c>
      <c r="E187" s="223">
        <v>0</v>
      </c>
      <c r="F187" s="223">
        <v>11341449</v>
      </c>
      <c r="G187" s="315">
        <v>10117047</v>
      </c>
    </row>
    <row r="188" spans="1:7" x14ac:dyDescent="0.2">
      <c r="A188" s="24" t="s">
        <v>276</v>
      </c>
      <c r="B188" s="24"/>
      <c r="C188" s="27" t="s">
        <v>277</v>
      </c>
      <c r="D188" s="28" t="s">
        <v>316</v>
      </c>
      <c r="E188" s="223">
        <v>0</v>
      </c>
      <c r="F188" s="223">
        <v>6940776</v>
      </c>
      <c r="G188" s="315">
        <f>'[17]CPP-Ord.2844'!E105</f>
        <v>0</v>
      </c>
    </row>
    <row r="189" spans="1:7" x14ac:dyDescent="0.2">
      <c r="A189" s="24" t="s">
        <v>279</v>
      </c>
      <c r="B189" s="24"/>
      <c r="C189" s="27" t="s">
        <v>280</v>
      </c>
      <c r="D189" s="28" t="s">
        <v>317</v>
      </c>
      <c r="E189" s="223">
        <v>6448755</v>
      </c>
      <c r="F189" s="223">
        <v>2513430</v>
      </c>
      <c r="G189" s="315">
        <f>'[17]CPP-Ord.2844'!E106</f>
        <v>0</v>
      </c>
    </row>
    <row r="190" spans="1:7" ht="25.5" x14ac:dyDescent="0.2">
      <c r="A190" s="24" t="s">
        <v>282</v>
      </c>
      <c r="B190" s="24"/>
      <c r="C190" s="27" t="s">
        <v>283</v>
      </c>
      <c r="D190" s="28" t="s">
        <v>318</v>
      </c>
      <c r="E190" s="223">
        <v>0</v>
      </c>
      <c r="F190" s="223">
        <v>0</v>
      </c>
      <c r="G190" s="233">
        <v>0</v>
      </c>
    </row>
    <row r="191" spans="1:7" ht="25.5" x14ac:dyDescent="0.2">
      <c r="A191" s="24" t="s">
        <v>285</v>
      </c>
      <c r="B191" s="24"/>
      <c r="C191" s="27" t="s">
        <v>286</v>
      </c>
      <c r="D191" s="28" t="s">
        <v>319</v>
      </c>
      <c r="E191" s="223">
        <v>0</v>
      </c>
      <c r="F191" s="223">
        <v>0</v>
      </c>
      <c r="G191" s="233">
        <v>0</v>
      </c>
    </row>
    <row r="192" spans="1:7" ht="25.5" x14ac:dyDescent="0.2">
      <c r="A192" s="24" t="s">
        <v>288</v>
      </c>
      <c r="B192" s="24"/>
      <c r="C192" s="27" t="s">
        <v>289</v>
      </c>
      <c r="D192" s="28" t="s">
        <v>320</v>
      </c>
      <c r="E192" s="223">
        <v>0</v>
      </c>
      <c r="F192" s="223">
        <v>0</v>
      </c>
      <c r="G192" s="233">
        <v>0</v>
      </c>
    </row>
    <row r="193" spans="1:14" x14ac:dyDescent="0.2">
      <c r="A193" s="24" t="s">
        <v>291</v>
      </c>
      <c r="B193" s="24"/>
      <c r="C193" s="27" t="s">
        <v>292</v>
      </c>
      <c r="D193" s="28" t="s">
        <v>321</v>
      </c>
      <c r="E193" s="223">
        <v>0</v>
      </c>
      <c r="F193" s="223">
        <v>0</v>
      </c>
      <c r="G193" s="233">
        <v>0</v>
      </c>
    </row>
    <row r="194" spans="1:14" x14ac:dyDescent="0.2">
      <c r="A194" s="24" t="s">
        <v>294</v>
      </c>
      <c r="B194" s="24"/>
      <c r="C194" s="27" t="s">
        <v>295</v>
      </c>
      <c r="D194" s="28" t="s">
        <v>322</v>
      </c>
      <c r="E194" s="223">
        <v>0</v>
      </c>
      <c r="F194" s="223">
        <v>0</v>
      </c>
      <c r="G194" s="233">
        <v>0</v>
      </c>
    </row>
    <row r="195" spans="1:14" x14ac:dyDescent="0.2">
      <c r="A195" s="234" t="s">
        <v>297</v>
      </c>
      <c r="B195" s="234"/>
      <c r="C195" s="235"/>
      <c r="D195" s="284"/>
      <c r="E195" s="221"/>
      <c r="F195" s="221"/>
      <c r="G195" s="222"/>
    </row>
    <row r="196" spans="1:14" ht="33" customHeight="1" x14ac:dyDescent="0.2">
      <c r="A196" s="143"/>
      <c r="B196" s="109"/>
      <c r="C196" s="51" t="s">
        <v>298</v>
      </c>
      <c r="D196" s="284" t="s">
        <v>323</v>
      </c>
      <c r="E196" s="232">
        <f>IF(E185&gt;0,E185-E186-E187-E188+E189-E193-E194,0)</f>
        <v>15273802.740000725</v>
      </c>
      <c r="F196" s="281">
        <f>IF(F185&gt;0,F185-F186-F187-F188+F189-F193-F194,0)</f>
        <v>4481383</v>
      </c>
      <c r="G196" s="282">
        <f>IF(G185&gt;0,G185-G186-G187-G188+G189-G193-G194,0)</f>
        <v>0</v>
      </c>
    </row>
    <row r="197" spans="1:14" ht="33" customHeight="1" x14ac:dyDescent="0.2">
      <c r="A197" s="144"/>
      <c r="B197" s="110"/>
      <c r="C197" s="51" t="s">
        <v>299</v>
      </c>
      <c r="D197" s="284" t="s">
        <v>324</v>
      </c>
      <c r="E197" s="232">
        <f>IF(E185&gt;0,0,E186+E187+E193+E194-E185)</f>
        <v>0</v>
      </c>
      <c r="F197" s="281">
        <f>IF(F185&gt;0,0,F186+F187+F188-F189+F193+F194-F185)</f>
        <v>0</v>
      </c>
      <c r="G197" s="282">
        <f>IF(G185&gt;0,0,G186+G187+G188-G189+G193+G194-G185)</f>
        <v>178913644.17000008</v>
      </c>
    </row>
    <row r="198" spans="1:14" x14ac:dyDescent="0.2">
      <c r="G198" s="191"/>
    </row>
    <row r="200" spans="1:14" x14ac:dyDescent="0.2">
      <c r="C200" s="200" t="s">
        <v>529</v>
      </c>
      <c r="D200" s="200"/>
      <c r="E200" s="200"/>
      <c r="F200" s="200"/>
      <c r="N200" s="218" t="s">
        <v>455</v>
      </c>
    </row>
    <row r="201" spans="1:14" x14ac:dyDescent="0.2">
      <c r="G201" s="195" t="s">
        <v>301</v>
      </c>
    </row>
    <row r="202" spans="1:14" ht="25.5" x14ac:dyDescent="0.2">
      <c r="C202" s="201"/>
      <c r="E202" s="202" t="s">
        <v>447</v>
      </c>
      <c r="F202" s="202" t="s">
        <v>446</v>
      </c>
      <c r="G202" s="202" t="s">
        <v>508</v>
      </c>
    </row>
    <row r="203" spans="1:14" x14ac:dyDescent="0.2">
      <c r="A203" s="194"/>
      <c r="B203" s="194"/>
      <c r="C203" s="194" t="s">
        <v>455</v>
      </c>
      <c r="D203" s="203"/>
      <c r="F203" s="191"/>
    </row>
    <row r="204" spans="1:14" x14ac:dyDescent="0.2">
      <c r="A204" s="194"/>
      <c r="B204" s="194"/>
      <c r="C204" s="194"/>
      <c r="D204" s="203"/>
      <c r="F204" s="191"/>
    </row>
    <row r="205" spans="1:14" x14ac:dyDescent="0.2">
      <c r="A205" s="194"/>
      <c r="B205" s="194"/>
      <c r="C205" s="194" t="s">
        <v>518</v>
      </c>
      <c r="D205" s="203"/>
      <c r="E205" s="204">
        <v>8825047.9318448454</v>
      </c>
      <c r="F205" s="318">
        <v>20250177.400000006</v>
      </c>
      <c r="G205" s="318">
        <f>'[18]CF 2025'!C37</f>
        <v>-168796598.93999988</v>
      </c>
    </row>
    <row r="206" spans="1:14" x14ac:dyDescent="0.2">
      <c r="A206" s="194"/>
      <c r="B206" s="194"/>
      <c r="C206" s="191"/>
      <c r="D206" s="203"/>
      <c r="F206" s="319"/>
      <c r="G206" s="319"/>
    </row>
    <row r="207" spans="1:14" x14ac:dyDescent="0.2">
      <c r="A207" s="194"/>
      <c r="B207" s="194"/>
      <c r="C207" s="194" t="s">
        <v>456</v>
      </c>
      <c r="D207" s="203"/>
      <c r="E207" s="204">
        <v>160633178.16999999</v>
      </c>
      <c r="F207" s="317">
        <f>SUM(F208:F222)</f>
        <v>155190075.58999997</v>
      </c>
      <c r="G207" s="317">
        <f>SUM(G208:G222)</f>
        <v>268896367.58000004</v>
      </c>
    </row>
    <row r="208" spans="1:14" x14ac:dyDescent="0.2">
      <c r="C208" s="205"/>
      <c r="D208" s="203"/>
      <c r="F208" s="320"/>
      <c r="G208" s="320"/>
    </row>
    <row r="209" spans="1:7" x14ac:dyDescent="0.2">
      <c r="C209" s="49" t="s">
        <v>457</v>
      </c>
      <c r="D209" s="203"/>
      <c r="E209" s="192">
        <v>33872110.089999996</v>
      </c>
      <c r="F209" s="207">
        <v>41575657.759999998</v>
      </c>
      <c r="G209" s="207">
        <v>34314431.130000003</v>
      </c>
    </row>
    <row r="210" spans="1:7" x14ac:dyDescent="0.2">
      <c r="C210" s="49" t="s">
        <v>458</v>
      </c>
      <c r="D210" s="203"/>
      <c r="E210" s="192">
        <v>-13972231</v>
      </c>
      <c r="F210" s="207">
        <v>0</v>
      </c>
      <c r="G210" s="207">
        <v>0</v>
      </c>
    </row>
    <row r="211" spans="1:7" x14ac:dyDescent="0.2">
      <c r="C211" s="49" t="s">
        <v>459</v>
      </c>
      <c r="D211" s="203"/>
      <c r="E211" s="192">
        <v>-114510.44000000002</v>
      </c>
      <c r="F211" s="208">
        <v>-5427229.8799999999</v>
      </c>
      <c r="G211" s="208">
        <v>-2844.98</v>
      </c>
    </row>
    <row r="212" spans="1:7" x14ac:dyDescent="0.2">
      <c r="C212" s="49" t="s">
        <v>460</v>
      </c>
      <c r="D212" s="203"/>
      <c r="E212" s="192">
        <v>-4567194.1399999997</v>
      </c>
      <c r="F212" s="209">
        <v>-4670729.62</v>
      </c>
      <c r="G212" s="209">
        <v>-3310902.4</v>
      </c>
    </row>
    <row r="213" spans="1:7" x14ac:dyDescent="0.2">
      <c r="C213" s="49" t="s">
        <v>461</v>
      </c>
      <c r="D213" s="203"/>
      <c r="E213" s="192">
        <v>394895.54</v>
      </c>
      <c r="F213" s="207">
        <v>1316379.3400000001</v>
      </c>
      <c r="G213" s="207">
        <v>5639936.0499999998</v>
      </c>
    </row>
    <row r="214" spans="1:7" x14ac:dyDescent="0.2">
      <c r="C214" s="49" t="s">
        <v>462</v>
      </c>
      <c r="D214" s="203"/>
      <c r="E214" s="192">
        <v>-30169543.350000001</v>
      </c>
      <c r="F214" s="207">
        <v>-211777.59000000037</v>
      </c>
      <c r="G214" s="207">
        <v>37206062.109999999</v>
      </c>
    </row>
    <row r="215" spans="1:7" x14ac:dyDescent="0.2">
      <c r="C215" s="49" t="s">
        <v>519</v>
      </c>
      <c r="D215" s="203"/>
      <c r="E215" s="192">
        <v>0</v>
      </c>
      <c r="F215" s="207">
        <v>-25757567.369999997</v>
      </c>
      <c r="G215" s="207">
        <v>0</v>
      </c>
    </row>
    <row r="216" spans="1:7" x14ac:dyDescent="0.2">
      <c r="C216" s="49" t="s">
        <v>463</v>
      </c>
      <c r="D216" s="203"/>
      <c r="E216" s="192">
        <v>5670596.4499999769</v>
      </c>
      <c r="F216" s="207">
        <v>-341731</v>
      </c>
      <c r="G216" s="207">
        <v>14087192.750000004</v>
      </c>
    </row>
    <row r="217" spans="1:7" x14ac:dyDescent="0.2">
      <c r="C217" s="49" t="s">
        <v>464</v>
      </c>
      <c r="D217" s="203"/>
      <c r="E217" s="192">
        <v>-1376569.6099999994</v>
      </c>
      <c r="F217" s="207">
        <v>-6471625.7300000004</v>
      </c>
      <c r="G217" s="207">
        <v>1439893.2600000007</v>
      </c>
    </row>
    <row r="218" spans="1:7" x14ac:dyDescent="0.2">
      <c r="C218" s="49" t="s">
        <v>465</v>
      </c>
      <c r="D218" s="203"/>
      <c r="E218" s="192">
        <v>145828657.48000002</v>
      </c>
      <c r="F218" s="207">
        <v>153456356.73000002</v>
      </c>
      <c r="G218" s="207">
        <v>181092819.88999999</v>
      </c>
    </row>
    <row r="219" spans="1:7" x14ac:dyDescent="0.2">
      <c r="C219" s="49" t="s">
        <v>466</v>
      </c>
      <c r="D219" s="203"/>
      <c r="E219" s="192">
        <v>64243.150000000081</v>
      </c>
      <c r="F219" s="207">
        <v>-66942.899999999994</v>
      </c>
      <c r="G219" s="207">
        <v>-218028.59000000008</v>
      </c>
    </row>
    <row r="220" spans="1:7" x14ac:dyDescent="0.2">
      <c r="C220" s="49" t="s">
        <v>467</v>
      </c>
      <c r="D220" s="203"/>
      <c r="E220" s="192">
        <v>23387870.77</v>
      </c>
      <c r="F220" s="207">
        <v>3176129.23</v>
      </c>
      <c r="G220" s="207">
        <v>0</v>
      </c>
    </row>
    <row r="221" spans="1:7" x14ac:dyDescent="0.2">
      <c r="C221" s="49" t="s">
        <v>509</v>
      </c>
      <c r="D221" s="203"/>
      <c r="E221" s="192">
        <v>3068769.09</v>
      </c>
      <c r="F221" s="207">
        <f>'[18]CF 2025'!$D$52</f>
        <v>58465.14</v>
      </c>
      <c r="G221" s="207">
        <v>611514.79</v>
      </c>
    </row>
    <row r="222" spans="1:7" x14ac:dyDescent="0.2">
      <c r="C222" s="49" t="s">
        <v>468</v>
      </c>
      <c r="D222" s="203"/>
      <c r="E222" s="192">
        <v>-1453915.86</v>
      </c>
      <c r="F222" s="207">
        <v>-1445308.52</v>
      </c>
      <c r="G222" s="207">
        <v>-1963706.4299999997</v>
      </c>
    </row>
    <row r="223" spans="1:7" x14ac:dyDescent="0.2">
      <c r="C223" s="205"/>
      <c r="D223" s="203"/>
      <c r="E223" s="192"/>
      <c r="F223" s="207"/>
      <c r="G223" s="207"/>
    </row>
    <row r="224" spans="1:7" x14ac:dyDescent="0.2">
      <c r="A224" s="194"/>
      <c r="B224" s="194"/>
      <c r="C224" s="194" t="s">
        <v>469</v>
      </c>
      <c r="D224" s="203"/>
      <c r="F224" s="191"/>
    </row>
    <row r="225" spans="1:7" ht="6" customHeight="1" x14ac:dyDescent="0.25">
      <c r="A225" s="194"/>
      <c r="B225" s="194"/>
      <c r="C225" s="210"/>
      <c r="D225" s="203"/>
      <c r="F225" s="191"/>
    </row>
    <row r="226" spans="1:7" x14ac:dyDescent="0.2">
      <c r="C226" s="49" t="s">
        <v>470</v>
      </c>
      <c r="D226" s="203"/>
      <c r="E226" s="192">
        <v>94939685.693499997</v>
      </c>
      <c r="F226" s="207">
        <v>13013221.569999989</v>
      </c>
      <c r="G226" s="207">
        <v>-18942806.169999994</v>
      </c>
    </row>
    <row r="227" spans="1:7" x14ac:dyDescent="0.2">
      <c r="C227" s="49" t="s">
        <v>471</v>
      </c>
      <c r="D227" s="203"/>
      <c r="E227" s="192">
        <v>72126165.598255217</v>
      </c>
      <c r="F227" s="207">
        <f>'[18]CF 2025'!$D$63</f>
        <v>-51835484.789999984</v>
      </c>
      <c r="G227" s="207">
        <v>41402064.04999999</v>
      </c>
    </row>
    <row r="228" spans="1:7" x14ac:dyDescent="0.2">
      <c r="C228" s="49" t="s">
        <v>472</v>
      </c>
      <c r="D228" s="203"/>
      <c r="E228" s="192">
        <v>-61104124.656800054</v>
      </c>
      <c r="F228" s="207">
        <v>-21021000.960000113</v>
      </c>
      <c r="G228" s="207">
        <v>7634816.1500001</v>
      </c>
    </row>
    <row r="229" spans="1:7" x14ac:dyDescent="0.2">
      <c r="C229" s="205"/>
      <c r="D229" s="203"/>
      <c r="F229" s="206"/>
      <c r="G229" s="206"/>
    </row>
    <row r="230" spans="1:7" x14ac:dyDescent="0.2">
      <c r="A230" s="194"/>
      <c r="B230" s="194"/>
      <c r="C230" s="194" t="s">
        <v>473</v>
      </c>
      <c r="D230" s="203"/>
      <c r="E230" s="211">
        <f>SUM(E209:E228)+E205</f>
        <v>275419952.73680001</v>
      </c>
      <c r="F230" s="212">
        <f>SUM(F209:F228)+F205</f>
        <v>115596988.80999987</v>
      </c>
      <c r="G230" s="212">
        <f>SUM(G209:G228)+G205</f>
        <v>130193842.67000026</v>
      </c>
    </row>
    <row r="231" spans="1:7" ht="2.25" customHeight="1" x14ac:dyDescent="0.2">
      <c r="C231" s="205"/>
      <c r="D231" s="203"/>
      <c r="F231" s="206"/>
      <c r="G231" s="213"/>
    </row>
    <row r="232" spans="1:7" x14ac:dyDescent="0.2">
      <c r="C232" s="49" t="s">
        <v>474</v>
      </c>
      <c r="D232" s="203"/>
      <c r="E232" s="192">
        <v>-32905511.509999998</v>
      </c>
      <c r="F232" s="207">
        <v>-42184377.340000004</v>
      </c>
      <c r="G232" s="207">
        <v>-31957414.390000001</v>
      </c>
    </row>
    <row r="233" spans="1:7" x14ac:dyDescent="0.2">
      <c r="C233" s="49" t="s">
        <v>475</v>
      </c>
      <c r="D233" s="203"/>
      <c r="E233" s="192">
        <v>0</v>
      </c>
      <c r="F233" s="207">
        <v>0</v>
      </c>
      <c r="G233" s="214">
        <v>0</v>
      </c>
    </row>
    <row r="234" spans="1:7" ht="3.75" customHeight="1" x14ac:dyDescent="0.2">
      <c r="C234" s="205"/>
      <c r="D234" s="203"/>
      <c r="F234" s="206"/>
      <c r="G234" s="206"/>
    </row>
    <row r="235" spans="1:7" x14ac:dyDescent="0.2">
      <c r="C235" s="49" t="s">
        <v>476</v>
      </c>
      <c r="D235" s="203"/>
      <c r="E235" s="211">
        <f>E230+E232</f>
        <v>242514441.22680002</v>
      </c>
      <c r="F235" s="212">
        <f>F230+F232</f>
        <v>73412611.469999865</v>
      </c>
      <c r="G235" s="212">
        <f>G230+G232</f>
        <v>98236428.280000255</v>
      </c>
    </row>
    <row r="236" spans="1:7" ht="6.75" customHeight="1" x14ac:dyDescent="0.2">
      <c r="C236" s="205"/>
      <c r="D236" s="203"/>
      <c r="F236" s="191"/>
      <c r="G236" s="191"/>
    </row>
    <row r="237" spans="1:7" x14ac:dyDescent="0.2">
      <c r="A237" s="194"/>
      <c r="B237" s="194"/>
      <c r="C237" s="194" t="s">
        <v>477</v>
      </c>
      <c r="D237" s="203"/>
      <c r="F237" s="191"/>
      <c r="G237" s="191"/>
    </row>
    <row r="238" spans="1:7" ht="5.25" customHeight="1" x14ac:dyDescent="0.2">
      <c r="C238" s="205"/>
      <c r="D238" s="203"/>
      <c r="F238" s="191"/>
      <c r="G238" s="191"/>
    </row>
    <row r="239" spans="1:7" x14ac:dyDescent="0.2">
      <c r="C239" s="205" t="s">
        <v>429</v>
      </c>
      <c r="D239" s="203"/>
      <c r="E239" s="192">
        <v>4567194.1399999997</v>
      </c>
      <c r="F239" s="207">
        <v>4670729.62</v>
      </c>
      <c r="G239" s="207">
        <v>3310902.4</v>
      </c>
    </row>
    <row r="240" spans="1:7" x14ac:dyDescent="0.2">
      <c r="C240" s="205" t="s">
        <v>430</v>
      </c>
      <c r="D240" s="203"/>
      <c r="E240" s="192">
        <v>0</v>
      </c>
      <c r="F240" s="207">
        <v>163748.9</v>
      </c>
      <c r="G240" s="207">
        <v>4000</v>
      </c>
    </row>
    <row r="241" spans="1:7" x14ac:dyDescent="0.2">
      <c r="C241" s="205" t="s">
        <v>432</v>
      </c>
      <c r="D241" s="203"/>
      <c r="E241" s="192">
        <v>-231860856.80999991</v>
      </c>
      <c r="F241" s="207">
        <v>-85629782</v>
      </c>
      <c r="G241" s="207">
        <v>-59098870.969999962</v>
      </c>
    </row>
    <row r="242" spans="1:7" hidden="1" x14ac:dyDescent="0.2">
      <c r="C242" s="205" t="s">
        <v>433</v>
      </c>
      <c r="D242" s="203"/>
      <c r="E242" s="192">
        <v>0</v>
      </c>
      <c r="F242" s="207">
        <v>0</v>
      </c>
      <c r="G242" s="207">
        <v>0</v>
      </c>
    </row>
    <row r="243" spans="1:7" hidden="1" x14ac:dyDescent="0.2">
      <c r="C243" s="205" t="s">
        <v>451</v>
      </c>
      <c r="D243" s="203"/>
      <c r="E243" s="192">
        <v>0</v>
      </c>
      <c r="F243" s="207">
        <v>0</v>
      </c>
      <c r="G243" s="207">
        <v>0</v>
      </c>
    </row>
    <row r="244" spans="1:7" hidden="1" x14ac:dyDescent="0.2">
      <c r="C244" s="205" t="s">
        <v>452</v>
      </c>
      <c r="D244" s="203"/>
      <c r="E244" s="192">
        <v>0</v>
      </c>
      <c r="F244" s="207">
        <v>0</v>
      </c>
      <c r="G244" s="207">
        <v>0</v>
      </c>
    </row>
    <row r="245" spans="1:7" x14ac:dyDescent="0.2">
      <c r="C245" s="205" t="s">
        <v>453</v>
      </c>
      <c r="D245" s="203"/>
      <c r="E245" s="192">
        <v>0</v>
      </c>
      <c r="F245" s="207">
        <v>0</v>
      </c>
      <c r="G245" s="207">
        <v>0</v>
      </c>
    </row>
    <row r="246" spans="1:7" x14ac:dyDescent="0.2">
      <c r="C246" s="205" t="s">
        <v>454</v>
      </c>
      <c r="D246" s="203"/>
      <c r="E246" s="192">
        <v>0</v>
      </c>
      <c r="F246" s="207">
        <f>'[18]CF 2025'!$D$86</f>
        <v>-4124622.5000000009</v>
      </c>
      <c r="G246" s="207">
        <v>-1169208.3199999928</v>
      </c>
    </row>
    <row r="247" spans="1:7" x14ac:dyDescent="0.2">
      <c r="C247" s="205"/>
      <c r="D247" s="203"/>
      <c r="F247" s="191"/>
      <c r="G247" s="191"/>
    </row>
    <row r="248" spans="1:7" x14ac:dyDescent="0.2">
      <c r="A248" s="194"/>
      <c r="B248" s="194"/>
      <c r="C248" s="194" t="s">
        <v>478</v>
      </c>
      <c r="D248" s="203"/>
      <c r="E248" s="211">
        <f>SUM(E239:E246)</f>
        <v>-227293662.66999993</v>
      </c>
      <c r="F248" s="212">
        <f>SUM(F239:F246)</f>
        <v>-84919925.980000004</v>
      </c>
      <c r="G248" s="212">
        <f>SUM(G239:G246)</f>
        <v>-56953176.889999956</v>
      </c>
    </row>
    <row r="249" spans="1:7" x14ac:dyDescent="0.2">
      <c r="C249" s="205"/>
      <c r="D249" s="203"/>
      <c r="F249" s="191"/>
      <c r="G249" s="191"/>
    </row>
    <row r="250" spans="1:7" x14ac:dyDescent="0.2">
      <c r="A250" s="194"/>
      <c r="B250" s="194"/>
      <c r="C250" s="194" t="s">
        <v>479</v>
      </c>
      <c r="D250" s="203"/>
      <c r="F250" s="191"/>
    </row>
    <row r="251" spans="1:7" x14ac:dyDescent="0.2">
      <c r="C251" s="205"/>
      <c r="D251" s="203"/>
      <c r="F251" s="191"/>
    </row>
    <row r="252" spans="1:7" x14ac:dyDescent="0.2">
      <c r="C252" s="49" t="s">
        <v>480</v>
      </c>
      <c r="D252" s="203"/>
      <c r="E252" s="192">
        <v>191203955.72</v>
      </c>
      <c r="F252" s="207">
        <v>66172869.840000004</v>
      </c>
      <c r="G252" s="207">
        <v>60848992.280000001</v>
      </c>
    </row>
    <row r="253" spans="1:7" x14ac:dyDescent="0.2">
      <c r="C253" s="49" t="s">
        <v>481</v>
      </c>
      <c r="D253" s="203"/>
      <c r="E253" s="192">
        <v>-9300403.9799999967</v>
      </c>
      <c r="F253" s="207">
        <v>-7889956.4200001834</v>
      </c>
      <c r="G253" s="207">
        <v>-6619769.7400000012</v>
      </c>
    </row>
    <row r="254" spans="1:7" x14ac:dyDescent="0.2">
      <c r="C254" s="49" t="s">
        <v>482</v>
      </c>
      <c r="D254" s="203"/>
      <c r="E254" s="192">
        <v>-38341338.960000001</v>
      </c>
      <c r="F254" s="207">
        <v>-7185.7900000000373</v>
      </c>
      <c r="G254" s="207">
        <v>-3387.2700000000186</v>
      </c>
    </row>
    <row r="255" spans="1:7" x14ac:dyDescent="0.2">
      <c r="C255" s="49" t="s">
        <v>483</v>
      </c>
      <c r="D255" s="203"/>
      <c r="E255" s="192">
        <v>-58097041.93</v>
      </c>
      <c r="F255" s="207">
        <v>-74641742.939999998</v>
      </c>
      <c r="G255" s="207">
        <v>-89869618.420000002</v>
      </c>
    </row>
    <row r="256" spans="1:7" ht="5.25" customHeight="1" x14ac:dyDescent="0.2">
      <c r="D256" s="203"/>
      <c r="E256" s="192"/>
      <c r="F256" s="207"/>
      <c r="G256" s="207"/>
    </row>
    <row r="257" spans="1:7" x14ac:dyDescent="0.2">
      <c r="C257" s="49" t="s">
        <v>484</v>
      </c>
      <c r="D257" s="203"/>
      <c r="E257" s="192">
        <v>-321502.53000000119</v>
      </c>
      <c r="F257" s="207">
        <v>-33388770.41</v>
      </c>
      <c r="G257" s="207">
        <v>-11782475.600000001</v>
      </c>
    </row>
    <row r="258" spans="1:7" x14ac:dyDescent="0.2">
      <c r="A258" s="194"/>
      <c r="B258" s="194"/>
      <c r="C258" s="194" t="s">
        <v>485</v>
      </c>
      <c r="D258" s="203"/>
      <c r="E258" s="211">
        <f>SUM(E252:E257)</f>
        <v>85143668.319999993</v>
      </c>
      <c r="F258" s="212">
        <f>SUM(F252:F257)</f>
        <v>-49754785.720000178</v>
      </c>
      <c r="G258" s="212">
        <f>SUM(G252:G257)</f>
        <v>-47426258.750000007</v>
      </c>
    </row>
    <row r="259" spans="1:7" x14ac:dyDescent="0.2">
      <c r="A259" s="194"/>
      <c r="B259" s="194"/>
      <c r="C259" s="194"/>
      <c r="D259" s="203"/>
      <c r="F259" s="191"/>
    </row>
    <row r="260" spans="1:7" x14ac:dyDescent="0.2">
      <c r="A260" s="194"/>
      <c r="B260" s="194"/>
      <c r="C260" s="194" t="s">
        <v>486</v>
      </c>
      <c r="D260" s="203"/>
      <c r="E260" s="211">
        <f>E258+E235+E248</f>
        <v>100364446.87680009</v>
      </c>
      <c r="F260" s="321">
        <f>F258+F235+F248</f>
        <v>-61262100.230000317</v>
      </c>
      <c r="G260" s="321">
        <f>G258+G235+G248</f>
        <v>-6143007.3599997088</v>
      </c>
    </row>
    <row r="261" spans="1:7" x14ac:dyDescent="0.2">
      <c r="A261" s="194"/>
      <c r="B261" s="194"/>
      <c r="C261" s="194"/>
      <c r="D261" s="203"/>
      <c r="G261" s="49"/>
    </row>
    <row r="262" spans="1:7" x14ac:dyDescent="0.2">
      <c r="A262" s="194"/>
      <c r="B262" s="194"/>
      <c r="C262" s="194" t="s">
        <v>487</v>
      </c>
      <c r="D262" s="203"/>
      <c r="E262" s="211">
        <v>40466919</v>
      </c>
      <c r="F262" s="321">
        <f>E265</f>
        <v>139761858.20200002</v>
      </c>
      <c r="G262" s="321">
        <f>F265</f>
        <v>78831503</v>
      </c>
    </row>
    <row r="263" spans="1:7" x14ac:dyDescent="0.2">
      <c r="A263" s="194"/>
      <c r="B263" s="194"/>
      <c r="C263" s="194" t="s">
        <v>488</v>
      </c>
      <c r="D263" s="203"/>
      <c r="E263" s="192">
        <v>-1069507.1599999974</v>
      </c>
      <c r="F263" s="207">
        <v>331745</v>
      </c>
      <c r="G263" s="207">
        <v>411145</v>
      </c>
    </row>
    <row r="264" spans="1:7" x14ac:dyDescent="0.2">
      <c r="D264" s="203"/>
      <c r="F264" s="191"/>
      <c r="G264" s="191"/>
    </row>
    <row r="265" spans="1:7" x14ac:dyDescent="0.2">
      <c r="A265" s="194"/>
      <c r="B265" s="194"/>
      <c r="C265" s="194" t="s">
        <v>489</v>
      </c>
      <c r="D265" s="203"/>
      <c r="E265" s="215">
        <v>139761858.20200002</v>
      </c>
      <c r="F265" s="216">
        <v>78831503</v>
      </c>
      <c r="G265" s="216">
        <v>73099641</v>
      </c>
    </row>
    <row r="266" spans="1:7" x14ac:dyDescent="0.2">
      <c r="D266" s="203"/>
      <c r="G266" s="191"/>
    </row>
    <row r="267" spans="1:7" x14ac:dyDescent="0.2">
      <c r="D267" s="203"/>
    </row>
    <row r="268" spans="1:7" x14ac:dyDescent="0.2">
      <c r="D268" s="203"/>
    </row>
    <row r="269" spans="1:7" x14ac:dyDescent="0.2">
      <c r="D269" s="203"/>
    </row>
    <row r="270" spans="1:7" x14ac:dyDescent="0.2">
      <c r="D270" s="203"/>
    </row>
    <row r="271" spans="1:7" x14ac:dyDescent="0.2">
      <c r="D271" s="203"/>
    </row>
    <row r="272" spans="1:7" x14ac:dyDescent="0.2">
      <c r="D272" s="203"/>
    </row>
    <row r="273" spans="4:4" x14ac:dyDescent="0.2">
      <c r="D273" s="203"/>
    </row>
    <row r="274" spans="4:4" x14ac:dyDescent="0.2">
      <c r="D274" s="203"/>
    </row>
    <row r="275" spans="4:4" x14ac:dyDescent="0.2">
      <c r="D275" s="203"/>
    </row>
    <row r="276" spans="4:4" x14ac:dyDescent="0.2">
      <c r="D276" s="203"/>
    </row>
  </sheetData>
  <mergeCells count="44">
    <mergeCell ref="E88:G88"/>
    <mergeCell ref="C200:F200"/>
    <mergeCell ref="I81:I83"/>
    <mergeCell ref="J80:O80"/>
    <mergeCell ref="M81:M83"/>
    <mergeCell ref="A88:C89"/>
    <mergeCell ref="D88:D89"/>
    <mergeCell ref="A90:C90"/>
    <mergeCell ref="A92:A96"/>
    <mergeCell ref="A97:A98"/>
    <mergeCell ref="A99:A101"/>
    <mergeCell ref="A102:A104"/>
    <mergeCell ref="A151:C151"/>
    <mergeCell ref="A148:A150"/>
    <mergeCell ref="A152:C152"/>
    <mergeCell ref="A153:A154"/>
    <mergeCell ref="A109:A111"/>
    <mergeCell ref="A112:C112"/>
    <mergeCell ref="A113:A117"/>
    <mergeCell ref="A118:A120"/>
    <mergeCell ref="A121:A128"/>
    <mergeCell ref="A185:A186"/>
    <mergeCell ref="A195:C195"/>
    <mergeCell ref="A196:A197"/>
    <mergeCell ref="C82:F82"/>
    <mergeCell ref="C83:F83"/>
    <mergeCell ref="A179:C179"/>
    <mergeCell ref="A180:A181"/>
    <mergeCell ref="A182:C182"/>
    <mergeCell ref="A183:C183"/>
    <mergeCell ref="A184:C184"/>
    <mergeCell ref="A161:A162"/>
    <mergeCell ref="A167:C167"/>
    <mergeCell ref="A168:A170"/>
    <mergeCell ref="A173:A174"/>
    <mergeCell ref="A178:C178"/>
    <mergeCell ref="A129:A143"/>
    <mergeCell ref="C15:C16"/>
    <mergeCell ref="D15:D16"/>
    <mergeCell ref="E15:G15"/>
    <mergeCell ref="C9:G9"/>
    <mergeCell ref="C10:G10"/>
    <mergeCell ref="C11:G11"/>
    <mergeCell ref="C12:G12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1D83-DFAE-4FE8-8130-DF2203867432}">
  <sheetPr>
    <tabColor rgb="FFFF0000"/>
  </sheetPr>
  <dimension ref="B1:G193"/>
  <sheetViews>
    <sheetView showGridLines="0" tabSelected="1" topLeftCell="A52" zoomScale="95" zoomScaleNormal="95" workbookViewId="0">
      <selection activeCell="B73" sqref="B73"/>
    </sheetView>
  </sheetViews>
  <sheetFormatPr defaultRowHeight="12.75" x14ac:dyDescent="0.2"/>
  <cols>
    <col min="2" max="2" width="47.7109375" customWidth="1"/>
    <col min="3" max="3" width="14.5703125" customWidth="1"/>
    <col min="4" max="4" width="18.42578125" customWidth="1"/>
    <col min="7" max="7" width="13.28515625" bestFit="1" customWidth="1"/>
    <col min="258" max="258" width="47.7109375" customWidth="1"/>
    <col min="259" max="259" width="14.5703125" customWidth="1"/>
    <col min="260" max="260" width="18.42578125" customWidth="1"/>
    <col min="514" max="514" width="47.7109375" customWidth="1"/>
    <col min="515" max="515" width="14.5703125" customWidth="1"/>
    <col min="516" max="516" width="18.42578125" customWidth="1"/>
    <col min="770" max="770" width="47.7109375" customWidth="1"/>
    <col min="771" max="771" width="14.5703125" customWidth="1"/>
    <col min="772" max="772" width="18.42578125" customWidth="1"/>
    <col min="1026" max="1026" width="47.7109375" customWidth="1"/>
    <col min="1027" max="1027" width="14.5703125" customWidth="1"/>
    <col min="1028" max="1028" width="18.42578125" customWidth="1"/>
    <col min="1282" max="1282" width="47.7109375" customWidth="1"/>
    <col min="1283" max="1283" width="14.5703125" customWidth="1"/>
    <col min="1284" max="1284" width="18.42578125" customWidth="1"/>
    <col min="1538" max="1538" width="47.7109375" customWidth="1"/>
    <col min="1539" max="1539" width="14.5703125" customWidth="1"/>
    <col min="1540" max="1540" width="18.42578125" customWidth="1"/>
    <col min="1794" max="1794" width="47.7109375" customWidth="1"/>
    <col min="1795" max="1795" width="14.5703125" customWidth="1"/>
    <col min="1796" max="1796" width="18.42578125" customWidth="1"/>
    <col min="2050" max="2050" width="47.7109375" customWidth="1"/>
    <col min="2051" max="2051" width="14.5703125" customWidth="1"/>
    <col min="2052" max="2052" width="18.42578125" customWidth="1"/>
    <col min="2306" max="2306" width="47.7109375" customWidth="1"/>
    <col min="2307" max="2307" width="14.5703125" customWidth="1"/>
    <col min="2308" max="2308" width="18.42578125" customWidth="1"/>
    <col min="2562" max="2562" width="47.7109375" customWidth="1"/>
    <col min="2563" max="2563" width="14.5703125" customWidth="1"/>
    <col min="2564" max="2564" width="18.42578125" customWidth="1"/>
    <col min="2818" max="2818" width="47.7109375" customWidth="1"/>
    <col min="2819" max="2819" width="14.5703125" customWidth="1"/>
    <col min="2820" max="2820" width="18.42578125" customWidth="1"/>
    <col min="3074" max="3074" width="47.7109375" customWidth="1"/>
    <col min="3075" max="3075" width="14.5703125" customWidth="1"/>
    <col min="3076" max="3076" width="18.42578125" customWidth="1"/>
    <col min="3330" max="3330" width="47.7109375" customWidth="1"/>
    <col min="3331" max="3331" width="14.5703125" customWidth="1"/>
    <col min="3332" max="3332" width="18.42578125" customWidth="1"/>
    <col min="3586" max="3586" width="47.7109375" customWidth="1"/>
    <col min="3587" max="3587" width="14.5703125" customWidth="1"/>
    <col min="3588" max="3588" width="18.42578125" customWidth="1"/>
    <col min="3842" max="3842" width="47.7109375" customWidth="1"/>
    <col min="3843" max="3843" width="14.5703125" customWidth="1"/>
    <col min="3844" max="3844" width="18.42578125" customWidth="1"/>
    <col min="4098" max="4098" width="47.7109375" customWidth="1"/>
    <col min="4099" max="4099" width="14.5703125" customWidth="1"/>
    <col min="4100" max="4100" width="18.42578125" customWidth="1"/>
    <col min="4354" max="4354" width="47.7109375" customWidth="1"/>
    <col min="4355" max="4355" width="14.5703125" customWidth="1"/>
    <col min="4356" max="4356" width="18.42578125" customWidth="1"/>
    <col min="4610" max="4610" width="47.7109375" customWidth="1"/>
    <col min="4611" max="4611" width="14.5703125" customWidth="1"/>
    <col min="4612" max="4612" width="18.42578125" customWidth="1"/>
    <col min="4866" max="4866" width="47.7109375" customWidth="1"/>
    <col min="4867" max="4867" width="14.5703125" customWidth="1"/>
    <col min="4868" max="4868" width="18.42578125" customWidth="1"/>
    <col min="5122" max="5122" width="47.7109375" customWidth="1"/>
    <col min="5123" max="5123" width="14.5703125" customWidth="1"/>
    <col min="5124" max="5124" width="18.42578125" customWidth="1"/>
    <col min="5378" max="5378" width="47.7109375" customWidth="1"/>
    <col min="5379" max="5379" width="14.5703125" customWidth="1"/>
    <col min="5380" max="5380" width="18.42578125" customWidth="1"/>
    <col min="5634" max="5634" width="47.7109375" customWidth="1"/>
    <col min="5635" max="5635" width="14.5703125" customWidth="1"/>
    <col min="5636" max="5636" width="18.42578125" customWidth="1"/>
    <col min="5890" max="5890" width="47.7109375" customWidth="1"/>
    <col min="5891" max="5891" width="14.5703125" customWidth="1"/>
    <col min="5892" max="5892" width="18.42578125" customWidth="1"/>
    <col min="6146" max="6146" width="47.7109375" customWidth="1"/>
    <col min="6147" max="6147" width="14.5703125" customWidth="1"/>
    <col min="6148" max="6148" width="18.42578125" customWidth="1"/>
    <col min="6402" max="6402" width="47.7109375" customWidth="1"/>
    <col min="6403" max="6403" width="14.5703125" customWidth="1"/>
    <col min="6404" max="6404" width="18.42578125" customWidth="1"/>
    <col min="6658" max="6658" width="47.7109375" customWidth="1"/>
    <col min="6659" max="6659" width="14.5703125" customWidth="1"/>
    <col min="6660" max="6660" width="18.42578125" customWidth="1"/>
    <col min="6914" max="6914" width="47.7109375" customWidth="1"/>
    <col min="6915" max="6915" width="14.5703125" customWidth="1"/>
    <col min="6916" max="6916" width="18.42578125" customWidth="1"/>
    <col min="7170" max="7170" width="47.7109375" customWidth="1"/>
    <col min="7171" max="7171" width="14.5703125" customWidth="1"/>
    <col min="7172" max="7172" width="18.42578125" customWidth="1"/>
    <col min="7426" max="7426" width="47.7109375" customWidth="1"/>
    <col min="7427" max="7427" width="14.5703125" customWidth="1"/>
    <col min="7428" max="7428" width="18.42578125" customWidth="1"/>
    <col min="7682" max="7682" width="47.7109375" customWidth="1"/>
    <col min="7683" max="7683" width="14.5703125" customWidth="1"/>
    <col min="7684" max="7684" width="18.42578125" customWidth="1"/>
    <col min="7938" max="7938" width="47.7109375" customWidth="1"/>
    <col min="7939" max="7939" width="14.5703125" customWidth="1"/>
    <col min="7940" max="7940" width="18.42578125" customWidth="1"/>
    <col min="8194" max="8194" width="47.7109375" customWidth="1"/>
    <col min="8195" max="8195" width="14.5703125" customWidth="1"/>
    <col min="8196" max="8196" width="18.42578125" customWidth="1"/>
    <col min="8450" max="8450" width="47.7109375" customWidth="1"/>
    <col min="8451" max="8451" width="14.5703125" customWidth="1"/>
    <col min="8452" max="8452" width="18.42578125" customWidth="1"/>
    <col min="8706" max="8706" width="47.7109375" customWidth="1"/>
    <col min="8707" max="8707" width="14.5703125" customWidth="1"/>
    <col min="8708" max="8708" width="18.42578125" customWidth="1"/>
    <col min="8962" max="8962" width="47.7109375" customWidth="1"/>
    <col min="8963" max="8963" width="14.5703125" customWidth="1"/>
    <col min="8964" max="8964" width="18.42578125" customWidth="1"/>
    <col min="9218" max="9218" width="47.7109375" customWidth="1"/>
    <col min="9219" max="9219" width="14.5703125" customWidth="1"/>
    <col min="9220" max="9220" width="18.42578125" customWidth="1"/>
    <col min="9474" max="9474" width="47.7109375" customWidth="1"/>
    <col min="9475" max="9475" width="14.5703125" customWidth="1"/>
    <col min="9476" max="9476" width="18.42578125" customWidth="1"/>
    <col min="9730" max="9730" width="47.7109375" customWidth="1"/>
    <col min="9731" max="9731" width="14.5703125" customWidth="1"/>
    <col min="9732" max="9732" width="18.42578125" customWidth="1"/>
    <col min="9986" max="9986" width="47.7109375" customWidth="1"/>
    <col min="9987" max="9987" width="14.5703125" customWidth="1"/>
    <col min="9988" max="9988" width="18.42578125" customWidth="1"/>
    <col min="10242" max="10242" width="47.7109375" customWidth="1"/>
    <col min="10243" max="10243" width="14.5703125" customWidth="1"/>
    <col min="10244" max="10244" width="18.42578125" customWidth="1"/>
    <col min="10498" max="10498" width="47.7109375" customWidth="1"/>
    <col min="10499" max="10499" width="14.5703125" customWidth="1"/>
    <col min="10500" max="10500" width="18.42578125" customWidth="1"/>
    <col min="10754" max="10754" width="47.7109375" customWidth="1"/>
    <col min="10755" max="10755" width="14.5703125" customWidth="1"/>
    <col min="10756" max="10756" width="18.42578125" customWidth="1"/>
    <col min="11010" max="11010" width="47.7109375" customWidth="1"/>
    <col min="11011" max="11011" width="14.5703125" customWidth="1"/>
    <col min="11012" max="11012" width="18.42578125" customWidth="1"/>
    <col min="11266" max="11266" width="47.7109375" customWidth="1"/>
    <col min="11267" max="11267" width="14.5703125" customWidth="1"/>
    <col min="11268" max="11268" width="18.42578125" customWidth="1"/>
    <col min="11522" max="11522" width="47.7109375" customWidth="1"/>
    <col min="11523" max="11523" width="14.5703125" customWidth="1"/>
    <col min="11524" max="11524" width="18.42578125" customWidth="1"/>
    <col min="11778" max="11778" width="47.7109375" customWidth="1"/>
    <col min="11779" max="11779" width="14.5703125" customWidth="1"/>
    <col min="11780" max="11780" width="18.42578125" customWidth="1"/>
    <col min="12034" max="12034" width="47.7109375" customWidth="1"/>
    <col min="12035" max="12035" width="14.5703125" customWidth="1"/>
    <col min="12036" max="12036" width="18.42578125" customWidth="1"/>
    <col min="12290" max="12290" width="47.7109375" customWidth="1"/>
    <col min="12291" max="12291" width="14.5703125" customWidth="1"/>
    <col min="12292" max="12292" width="18.42578125" customWidth="1"/>
    <col min="12546" max="12546" width="47.7109375" customWidth="1"/>
    <col min="12547" max="12547" width="14.5703125" customWidth="1"/>
    <col min="12548" max="12548" width="18.42578125" customWidth="1"/>
    <col min="12802" max="12802" width="47.7109375" customWidth="1"/>
    <col min="12803" max="12803" width="14.5703125" customWidth="1"/>
    <col min="12804" max="12804" width="18.42578125" customWidth="1"/>
    <col min="13058" max="13058" width="47.7109375" customWidth="1"/>
    <col min="13059" max="13059" width="14.5703125" customWidth="1"/>
    <col min="13060" max="13060" width="18.42578125" customWidth="1"/>
    <col min="13314" max="13314" width="47.7109375" customWidth="1"/>
    <col min="13315" max="13315" width="14.5703125" customWidth="1"/>
    <col min="13316" max="13316" width="18.42578125" customWidth="1"/>
    <col min="13570" max="13570" width="47.7109375" customWidth="1"/>
    <col min="13571" max="13571" width="14.5703125" customWidth="1"/>
    <col min="13572" max="13572" width="18.42578125" customWidth="1"/>
    <col min="13826" max="13826" width="47.7109375" customWidth="1"/>
    <col min="13827" max="13827" width="14.5703125" customWidth="1"/>
    <col min="13828" max="13828" width="18.42578125" customWidth="1"/>
    <col min="14082" max="14082" width="47.7109375" customWidth="1"/>
    <col min="14083" max="14083" width="14.5703125" customWidth="1"/>
    <col min="14084" max="14084" width="18.42578125" customWidth="1"/>
    <col min="14338" max="14338" width="47.7109375" customWidth="1"/>
    <col min="14339" max="14339" width="14.5703125" customWidth="1"/>
    <col min="14340" max="14340" width="18.42578125" customWidth="1"/>
    <col min="14594" max="14594" width="47.7109375" customWidth="1"/>
    <col min="14595" max="14595" width="14.5703125" customWidth="1"/>
    <col min="14596" max="14596" width="18.42578125" customWidth="1"/>
    <col min="14850" max="14850" width="47.7109375" customWidth="1"/>
    <col min="14851" max="14851" width="14.5703125" customWidth="1"/>
    <col min="14852" max="14852" width="18.42578125" customWidth="1"/>
    <col min="15106" max="15106" width="47.7109375" customWidth="1"/>
    <col min="15107" max="15107" width="14.5703125" customWidth="1"/>
    <col min="15108" max="15108" width="18.42578125" customWidth="1"/>
    <col min="15362" max="15362" width="47.7109375" customWidth="1"/>
    <col min="15363" max="15363" width="14.5703125" customWidth="1"/>
    <col min="15364" max="15364" width="18.42578125" customWidth="1"/>
    <col min="15618" max="15618" width="47.7109375" customWidth="1"/>
    <col min="15619" max="15619" width="14.5703125" customWidth="1"/>
    <col min="15620" max="15620" width="18.42578125" customWidth="1"/>
    <col min="15874" max="15874" width="47.7109375" customWidth="1"/>
    <col min="15875" max="15875" width="14.5703125" customWidth="1"/>
    <col min="15876" max="15876" width="18.42578125" customWidth="1"/>
    <col min="16130" max="16130" width="47.7109375" customWidth="1"/>
    <col min="16131" max="16131" width="14.5703125" customWidth="1"/>
    <col min="16132" max="16132" width="18.42578125" customWidth="1"/>
  </cols>
  <sheetData>
    <row r="1" spans="2:5" x14ac:dyDescent="0.2">
      <c r="B1" s="56" t="s">
        <v>327</v>
      </c>
      <c r="C1" s="57"/>
      <c r="D1" s="58"/>
      <c r="E1" s="59"/>
    </row>
    <row r="2" spans="2:5" x14ac:dyDescent="0.2">
      <c r="B2" s="60" t="s">
        <v>328</v>
      </c>
      <c r="C2" s="57"/>
      <c r="D2" s="57"/>
      <c r="E2" s="59"/>
    </row>
    <row r="3" spans="2:5" x14ac:dyDescent="0.2">
      <c r="B3" s="60" t="s">
        <v>329</v>
      </c>
      <c r="C3" s="57"/>
      <c r="D3" s="57"/>
      <c r="E3" s="59"/>
    </row>
    <row r="4" spans="2:5" x14ac:dyDescent="0.2">
      <c r="B4" s="160" t="s">
        <v>330</v>
      </c>
      <c r="C4" s="160"/>
      <c r="D4" s="160"/>
      <c r="E4" s="160"/>
    </row>
    <row r="5" spans="2:5" x14ac:dyDescent="0.2">
      <c r="B5" s="61" t="s">
        <v>331</v>
      </c>
      <c r="C5" s="57"/>
      <c r="D5" s="57"/>
      <c r="E5" s="59"/>
    </row>
    <row r="6" spans="2:5" x14ac:dyDescent="0.2">
      <c r="B6" s="61"/>
      <c r="C6" s="57"/>
      <c r="D6" s="57"/>
      <c r="E6" s="59"/>
    </row>
    <row r="7" spans="2:5" x14ac:dyDescent="0.2">
      <c r="B7" s="161" t="s">
        <v>332</v>
      </c>
      <c r="C7" s="161"/>
      <c r="D7" s="161"/>
      <c r="E7" s="161"/>
    </row>
    <row r="8" spans="2:5" x14ac:dyDescent="0.2">
      <c r="B8" s="161" t="s">
        <v>510</v>
      </c>
      <c r="C8" s="161"/>
      <c r="D8" s="161"/>
      <c r="E8" s="161"/>
    </row>
    <row r="9" spans="2:5" x14ac:dyDescent="0.2">
      <c r="B9" s="113"/>
      <c r="C9" s="113"/>
      <c r="D9" s="113"/>
      <c r="E9" s="113"/>
    </row>
    <row r="10" spans="2:5" x14ac:dyDescent="0.2">
      <c r="B10" s="113"/>
      <c r="C10" s="113"/>
      <c r="D10" s="113"/>
      <c r="E10" s="113"/>
    </row>
    <row r="11" spans="2:5" x14ac:dyDescent="0.2">
      <c r="B11" s="131" t="s">
        <v>382</v>
      </c>
      <c r="C11" s="126" t="s">
        <v>381</v>
      </c>
      <c r="D11" s="126" t="s">
        <v>381</v>
      </c>
      <c r="E11" s="59"/>
    </row>
    <row r="12" spans="2:5" x14ac:dyDescent="0.2">
      <c r="B12" s="132"/>
      <c r="C12" s="130">
        <v>45657</v>
      </c>
      <c r="D12" s="130">
        <v>46022</v>
      </c>
      <c r="E12" s="59"/>
    </row>
    <row r="13" spans="2:5" x14ac:dyDescent="0.2">
      <c r="B13" s="62" t="s">
        <v>333</v>
      </c>
    </row>
    <row r="14" spans="2:5" x14ac:dyDescent="0.2">
      <c r="B14" s="118" t="s">
        <v>334</v>
      </c>
      <c r="C14" s="63"/>
      <c r="D14" s="63"/>
    </row>
    <row r="15" spans="2:5" x14ac:dyDescent="0.2">
      <c r="B15" s="117" t="s">
        <v>335</v>
      </c>
      <c r="C15" s="65">
        <v>2290834931.0075006</v>
      </c>
      <c r="D15" s="65">
        <v>2151251766.7374997</v>
      </c>
    </row>
    <row r="16" spans="2:5" x14ac:dyDescent="0.2">
      <c r="B16" s="117" t="s">
        <v>336</v>
      </c>
      <c r="C16" s="65">
        <v>10468421.060000001</v>
      </c>
      <c r="D16" s="65">
        <v>4056999.17</v>
      </c>
    </row>
    <row r="17" spans="2:4" x14ac:dyDescent="0.2">
      <c r="B17" s="117" t="s">
        <v>337</v>
      </c>
      <c r="C17" s="65">
        <v>72928585.349999994</v>
      </c>
      <c r="D17" s="65">
        <v>65359712.240000002</v>
      </c>
    </row>
    <row r="18" spans="2:4" x14ac:dyDescent="0.2">
      <c r="B18" s="116" t="s">
        <v>338</v>
      </c>
      <c r="C18" s="65">
        <v>110042798.29000002</v>
      </c>
      <c r="D18" s="65">
        <v>135123735.91000003</v>
      </c>
    </row>
    <row r="19" spans="2:4" x14ac:dyDescent="0.2">
      <c r="B19" s="116" t="s">
        <v>501</v>
      </c>
      <c r="C19" s="65">
        <v>0</v>
      </c>
      <c r="D19" s="65">
        <v>0</v>
      </c>
    </row>
    <row r="20" spans="2:4" x14ac:dyDescent="0.2">
      <c r="B20" s="117" t="s">
        <v>339</v>
      </c>
      <c r="C20" s="65">
        <v>70342834.210000008</v>
      </c>
      <c r="D20" s="65">
        <v>71512042.530000001</v>
      </c>
    </row>
    <row r="21" spans="2:4" x14ac:dyDescent="0.2">
      <c r="B21" s="117" t="s">
        <v>340</v>
      </c>
      <c r="C21" s="65">
        <v>13008273.43094</v>
      </c>
      <c r="D21" s="65">
        <v>19884094.449899998</v>
      </c>
    </row>
    <row r="22" spans="2:4" x14ac:dyDescent="0.2">
      <c r="B22" s="187" t="str">
        <f>[19]BS!$B$14</f>
        <v>Total non-current assets</v>
      </c>
      <c r="C22" s="68">
        <f>SUM(C15:C21)</f>
        <v>2567625843.3484406</v>
      </c>
      <c r="D22" s="68">
        <f>SUM(D15:D21)</f>
        <v>2447188351.0373998</v>
      </c>
    </row>
    <row r="23" spans="2:4" x14ac:dyDescent="0.2">
      <c r="C23" s="69"/>
      <c r="D23" s="63"/>
    </row>
    <row r="24" spans="2:4" x14ac:dyDescent="0.2">
      <c r="B24" s="70" t="s">
        <v>341</v>
      </c>
      <c r="C24" s="63"/>
      <c r="D24" s="63"/>
    </row>
    <row r="25" spans="2:4" x14ac:dyDescent="0.2">
      <c r="B25" s="64" t="s">
        <v>342</v>
      </c>
      <c r="C25" s="65">
        <v>137979558.30650002</v>
      </c>
      <c r="D25" s="65">
        <v>155596260.12650001</v>
      </c>
    </row>
    <row r="26" spans="2:4" x14ac:dyDescent="0.2">
      <c r="B26" s="64" t="s">
        <v>343</v>
      </c>
      <c r="C26" s="65">
        <v>285905444.70005995</v>
      </c>
      <c r="D26" s="65">
        <v>222522338.41109997</v>
      </c>
    </row>
    <row r="27" spans="2:4" x14ac:dyDescent="0.2">
      <c r="B27" s="64" t="s">
        <v>344</v>
      </c>
      <c r="C27" s="65">
        <v>6736718.0600000005</v>
      </c>
      <c r="D27" s="65">
        <v>6427071.0300000003</v>
      </c>
    </row>
    <row r="28" spans="2:4" x14ac:dyDescent="0.2">
      <c r="B28" s="64" t="s">
        <v>345</v>
      </c>
      <c r="C28" s="65">
        <v>78831502.931999981</v>
      </c>
      <c r="D28" s="65">
        <v>73099640.582000017</v>
      </c>
    </row>
    <row r="29" spans="2:4" x14ac:dyDescent="0.2">
      <c r="B29" s="70" t="s">
        <v>346</v>
      </c>
      <c r="C29" s="71">
        <f>SUM(C25:C28)</f>
        <v>509453223.99855995</v>
      </c>
      <c r="D29" s="71">
        <f>SUM(D25:D28)</f>
        <v>457645310.14959997</v>
      </c>
    </row>
    <row r="30" spans="2:4" ht="5.25" customHeight="1" x14ac:dyDescent="0.2">
      <c r="B30" s="64"/>
      <c r="C30" s="63"/>
      <c r="D30" s="63"/>
    </row>
    <row r="31" spans="2:4" x14ac:dyDescent="0.2">
      <c r="B31" s="67" t="s">
        <v>347</v>
      </c>
      <c r="C31" s="68">
        <f>C22+C29</f>
        <v>3077079067.3470006</v>
      </c>
      <c r="D31" s="68">
        <f>D22+D29</f>
        <v>2904833661.1869998</v>
      </c>
    </row>
    <row r="32" spans="2:4" x14ac:dyDescent="0.2">
      <c r="B32" s="64"/>
      <c r="C32" s="63"/>
      <c r="D32" s="63"/>
    </row>
    <row r="33" spans="2:4" x14ac:dyDescent="0.2">
      <c r="B33" s="70" t="s">
        <v>348</v>
      </c>
      <c r="C33" s="63"/>
      <c r="D33" s="63"/>
    </row>
    <row r="34" spans="2:4" x14ac:dyDescent="0.2">
      <c r="B34" s="70" t="s">
        <v>349</v>
      </c>
      <c r="C34" s="63"/>
      <c r="D34" s="63"/>
    </row>
    <row r="35" spans="2:4" x14ac:dyDescent="0.2">
      <c r="B35" s="64" t="s">
        <v>350</v>
      </c>
      <c r="C35" s="63">
        <v>304907851</v>
      </c>
      <c r="D35" s="63">
        <v>304907851</v>
      </c>
    </row>
    <row r="36" spans="2:4" x14ac:dyDescent="0.2">
      <c r="B36" s="64" t="s">
        <v>351</v>
      </c>
      <c r="C36" s="63">
        <v>-33853661.789999999</v>
      </c>
      <c r="D36" s="63">
        <v>-45636137.390000001</v>
      </c>
    </row>
    <row r="37" spans="2:4" x14ac:dyDescent="0.2">
      <c r="B37" s="64" t="s">
        <v>352</v>
      </c>
      <c r="C37" s="63">
        <v>4669564.67</v>
      </c>
      <c r="D37" s="63">
        <v>4669564.67</v>
      </c>
    </row>
    <row r="38" spans="2:4" x14ac:dyDescent="0.2">
      <c r="B38" s="64" t="s">
        <v>353</v>
      </c>
      <c r="C38" s="63">
        <v>109435476.34</v>
      </c>
      <c r="D38" s="63">
        <v>109435476.34</v>
      </c>
    </row>
    <row r="39" spans="2:4" x14ac:dyDescent="0.2">
      <c r="B39" s="64" t="s">
        <v>354</v>
      </c>
      <c r="C39" s="63">
        <v>675101740.18549991</v>
      </c>
      <c r="D39" s="63">
        <v>501239848.42550004</v>
      </c>
    </row>
    <row r="40" spans="2:4" x14ac:dyDescent="0.2">
      <c r="B40" s="64" t="s">
        <v>355</v>
      </c>
      <c r="C40" s="63">
        <v>987179130.11749995</v>
      </c>
      <c r="D40" s="63">
        <v>981890990.84749997</v>
      </c>
    </row>
    <row r="41" spans="2:4" x14ac:dyDescent="0.2">
      <c r="B41" s="64" t="s">
        <v>356</v>
      </c>
      <c r="C41" s="63">
        <v>0</v>
      </c>
      <c r="D41" s="63">
        <v>0</v>
      </c>
    </row>
    <row r="42" spans="2:4" ht="9" customHeight="1" x14ac:dyDescent="0.2">
      <c r="B42" s="64"/>
      <c r="C42" s="71"/>
      <c r="D42" s="71"/>
    </row>
    <row r="43" spans="2:4" x14ac:dyDescent="0.2">
      <c r="B43" s="67" t="s">
        <v>357</v>
      </c>
      <c r="C43" s="68">
        <f>SUM(C35:C42)</f>
        <v>2047440100.5229998</v>
      </c>
      <c r="D43" s="68">
        <f>SUM(D35:D42)</f>
        <v>1856507593.8930001</v>
      </c>
    </row>
    <row r="44" spans="2:4" ht="6.75" customHeight="1" x14ac:dyDescent="0.2">
      <c r="B44" s="72"/>
      <c r="C44" s="71"/>
      <c r="D44" s="71"/>
    </row>
    <row r="45" spans="2:4" ht="15.75" customHeight="1" x14ac:dyDescent="0.2">
      <c r="B45" s="67" t="s">
        <v>358</v>
      </c>
      <c r="C45" s="68">
        <f>C43</f>
        <v>2047440100.5229998</v>
      </c>
      <c r="D45" s="68">
        <f>D43</f>
        <v>1856507593.8930001</v>
      </c>
    </row>
    <row r="46" spans="2:4" ht="5.25" customHeight="1" x14ac:dyDescent="0.2">
      <c r="B46" s="70"/>
      <c r="C46" s="71"/>
      <c r="D46" s="71"/>
    </row>
    <row r="47" spans="2:4" x14ac:dyDescent="0.2">
      <c r="B47" s="70" t="s">
        <v>359</v>
      </c>
      <c r="C47" s="71"/>
      <c r="D47" s="71"/>
    </row>
    <row r="48" spans="2:4" x14ac:dyDescent="0.2">
      <c r="B48" s="70" t="s">
        <v>360</v>
      </c>
      <c r="C48" s="71"/>
      <c r="D48" s="71"/>
    </row>
    <row r="49" spans="2:4" x14ac:dyDescent="0.2">
      <c r="B49" s="64" t="s">
        <v>361</v>
      </c>
      <c r="C49" s="63">
        <v>28915714.085995954</v>
      </c>
      <c r="D49" s="63">
        <v>27453359.608500395</v>
      </c>
    </row>
    <row r="50" spans="2:4" x14ac:dyDescent="0.2">
      <c r="B50" s="64" t="s">
        <v>362</v>
      </c>
      <c r="C50" s="63">
        <v>3734360.2849999997</v>
      </c>
      <c r="D50" s="63">
        <v>1735754.38</v>
      </c>
    </row>
    <row r="51" spans="2:4" x14ac:dyDescent="0.2">
      <c r="B51" s="64" t="s">
        <v>363</v>
      </c>
      <c r="C51" s="63">
        <v>13849947.73</v>
      </c>
      <c r="D51" s="63">
        <v>13920692.440000001</v>
      </c>
    </row>
    <row r="52" spans="2:4" x14ac:dyDescent="0.2">
      <c r="B52" s="64" t="s">
        <v>364</v>
      </c>
      <c r="C52" s="63">
        <v>2510897</v>
      </c>
      <c r="D52" s="63">
        <v>2444794</v>
      </c>
    </row>
    <row r="53" spans="2:4" x14ac:dyDescent="0.2">
      <c r="B53" s="64" t="s">
        <v>365</v>
      </c>
      <c r="C53" s="63">
        <v>197784935.84</v>
      </c>
      <c r="D53" s="63">
        <v>196777671.22</v>
      </c>
    </row>
    <row r="54" spans="2:4" x14ac:dyDescent="0.2">
      <c r="B54" s="64" t="s">
        <v>366</v>
      </c>
      <c r="C54" s="63">
        <v>513222605.6092726</v>
      </c>
      <c r="D54" s="63">
        <v>499060131.70575279</v>
      </c>
    </row>
    <row r="55" spans="2:4" x14ac:dyDescent="0.2">
      <c r="B55" s="64" t="s">
        <v>367</v>
      </c>
      <c r="C55" s="63">
        <v>564647.47000000009</v>
      </c>
      <c r="D55" s="63">
        <v>271608.20999999996</v>
      </c>
    </row>
    <row r="56" spans="2:4" x14ac:dyDescent="0.2">
      <c r="B56" s="67" t="s">
        <v>368</v>
      </c>
      <c r="C56" s="68">
        <f>SUM(C49:C55)</f>
        <v>760583108.02026856</v>
      </c>
      <c r="D56" s="68">
        <f>SUM(D49:D55)</f>
        <v>741664011.56425321</v>
      </c>
    </row>
    <row r="57" spans="2:4" ht="8.25" customHeight="1" x14ac:dyDescent="0.2">
      <c r="B57" s="64"/>
      <c r="C57" s="63"/>
      <c r="D57" s="63"/>
    </row>
    <row r="58" spans="2:4" x14ac:dyDescent="0.2">
      <c r="B58" s="70" t="s">
        <v>369</v>
      </c>
      <c r="C58" s="63"/>
      <c r="D58" s="63"/>
    </row>
    <row r="59" spans="2:4" x14ac:dyDescent="0.2">
      <c r="B59" s="64" t="s">
        <v>370</v>
      </c>
      <c r="C59" s="63">
        <v>8623193.6440040451</v>
      </c>
      <c r="D59" s="63">
        <v>8156199.5514996052</v>
      </c>
    </row>
    <row r="60" spans="2:4" x14ac:dyDescent="0.2">
      <c r="B60" s="64" t="s">
        <v>371</v>
      </c>
      <c r="C60" s="63">
        <v>118831169.384</v>
      </c>
      <c r="D60" s="63">
        <v>124911740.83399999</v>
      </c>
    </row>
    <row r="61" spans="2:4" x14ac:dyDescent="0.2">
      <c r="B61" s="64" t="s">
        <v>372</v>
      </c>
      <c r="C61" s="63">
        <v>6442249.0750000011</v>
      </c>
      <c r="D61" s="63">
        <v>1688679.26</v>
      </c>
    </row>
    <row r="62" spans="2:4" x14ac:dyDescent="0.2">
      <c r="B62" s="64" t="s">
        <v>373</v>
      </c>
      <c r="C62" s="63">
        <v>5250262</v>
      </c>
      <c r="D62" s="63">
        <v>755229</v>
      </c>
    </row>
    <row r="63" spans="2:4" x14ac:dyDescent="0.2">
      <c r="B63" s="64" t="s">
        <v>374</v>
      </c>
      <c r="C63" s="63">
        <v>536020</v>
      </c>
      <c r="D63" s="63">
        <v>721882</v>
      </c>
    </row>
    <row r="64" spans="2:4" x14ac:dyDescent="0.2">
      <c r="B64" s="64" t="s">
        <v>375</v>
      </c>
      <c r="C64" s="63">
        <v>69862.77</v>
      </c>
      <c r="D64" s="63">
        <v>37095885.170000002</v>
      </c>
    </row>
    <row r="65" spans="2:7" x14ac:dyDescent="0.2">
      <c r="B65" s="64" t="s">
        <v>376</v>
      </c>
      <c r="C65" s="63">
        <v>129303101.93072732</v>
      </c>
      <c r="D65" s="63">
        <v>133332439.91424724</v>
      </c>
    </row>
    <row r="66" spans="2:7" ht="15" customHeight="1" x14ac:dyDescent="0.2">
      <c r="B66" s="67" t="s">
        <v>377</v>
      </c>
      <c r="C66" s="68">
        <f>SUM(C59:C65)</f>
        <v>269055858.80373138</v>
      </c>
      <c r="D66" s="68">
        <f>SUM(D59:D65)</f>
        <v>306662055.72974682</v>
      </c>
    </row>
    <row r="67" spans="2:7" ht="6.75" customHeight="1" x14ac:dyDescent="0.2">
      <c r="B67" s="66"/>
      <c r="C67" s="63"/>
      <c r="D67" s="63"/>
    </row>
    <row r="68" spans="2:7" x14ac:dyDescent="0.2">
      <c r="B68" s="67" t="s">
        <v>378</v>
      </c>
      <c r="C68" s="68">
        <f>C56+C66</f>
        <v>1029638966.8239999</v>
      </c>
      <c r="D68" s="68">
        <f>D56+D66</f>
        <v>1048326067.294</v>
      </c>
    </row>
    <row r="69" spans="2:7" ht="5.25" customHeight="1" x14ac:dyDescent="0.2">
      <c r="B69" s="64"/>
      <c r="C69" s="63"/>
      <c r="D69" s="63"/>
    </row>
    <row r="70" spans="2:7" x14ac:dyDescent="0.2">
      <c r="B70" s="67" t="s">
        <v>379</v>
      </c>
      <c r="C70" s="68">
        <f>C45+C68</f>
        <v>3077079067.3469996</v>
      </c>
      <c r="D70" s="68">
        <f>D45+D68</f>
        <v>2904833661.1870003</v>
      </c>
      <c r="G70" s="137">
        <f>D31/D45-1</f>
        <v>0.56467642294730092</v>
      </c>
    </row>
    <row r="76" spans="2:7" ht="15.75" x14ac:dyDescent="0.25">
      <c r="B76" s="162" t="s">
        <v>380</v>
      </c>
      <c r="C76" s="162"/>
      <c r="D76" s="162"/>
      <c r="E76" s="162"/>
    </row>
    <row r="77" spans="2:7" ht="15.75" x14ac:dyDescent="0.25">
      <c r="B77" s="162" t="s">
        <v>510</v>
      </c>
      <c r="C77" s="162"/>
      <c r="D77" s="162"/>
      <c r="E77" s="162"/>
    </row>
    <row r="79" spans="2:7" x14ac:dyDescent="0.2">
      <c r="B79" s="126"/>
      <c r="C79" s="126" t="s">
        <v>381</v>
      </c>
      <c r="D79" s="126" t="s">
        <v>381</v>
      </c>
    </row>
    <row r="80" spans="2:7" x14ac:dyDescent="0.2">
      <c r="B80" s="129" t="s">
        <v>382</v>
      </c>
      <c r="C80" s="130">
        <f>C12</f>
        <v>45657</v>
      </c>
      <c r="D80" s="130">
        <f>D12</f>
        <v>46022</v>
      </c>
      <c r="E80" s="73"/>
      <c r="G80" s="74"/>
    </row>
    <row r="81" spans="2:7" ht="15" x14ac:dyDescent="0.35">
      <c r="B81" s="75"/>
      <c r="C81" s="75"/>
      <c r="D81" s="76"/>
      <c r="E81" s="74"/>
      <c r="G81" s="74"/>
    </row>
    <row r="82" spans="2:7" x14ac:dyDescent="0.2">
      <c r="B82" s="74" t="s">
        <v>383</v>
      </c>
      <c r="C82" s="77">
        <v>1495531942.1400003</v>
      </c>
      <c r="D82" s="77">
        <v>1063136502.04</v>
      </c>
      <c r="E82" s="74"/>
      <c r="G82" s="74"/>
    </row>
    <row r="83" spans="2:7" x14ac:dyDescent="0.2">
      <c r="B83" s="74" t="s">
        <v>384</v>
      </c>
      <c r="C83" s="77">
        <v>11306208</v>
      </c>
      <c r="D83" s="77">
        <v>10536898.1</v>
      </c>
      <c r="E83" s="74"/>
      <c r="G83" s="74"/>
    </row>
    <row r="84" spans="2:7" x14ac:dyDescent="0.2">
      <c r="B84" s="74" t="s">
        <v>385</v>
      </c>
      <c r="C84" s="77">
        <v>5660951.2400000012</v>
      </c>
      <c r="D84" s="77">
        <v>-43109576.939999998</v>
      </c>
      <c r="E84" s="74"/>
      <c r="G84" s="74"/>
    </row>
    <row r="85" spans="2:7" x14ac:dyDescent="0.2">
      <c r="B85" s="74" t="s">
        <v>386</v>
      </c>
      <c r="C85" s="77">
        <v>0</v>
      </c>
      <c r="D85" s="77">
        <v>0</v>
      </c>
      <c r="E85" s="74"/>
      <c r="G85" s="74"/>
    </row>
    <row r="86" spans="2:7" x14ac:dyDescent="0.2">
      <c r="B86" s="74" t="s">
        <v>387</v>
      </c>
      <c r="C86" s="77">
        <v>-37705200.990000002</v>
      </c>
      <c r="D86" s="77">
        <v>-37365468.210000001</v>
      </c>
      <c r="E86" s="74"/>
      <c r="G86" s="74"/>
    </row>
    <row r="87" spans="2:7" x14ac:dyDescent="0.2">
      <c r="B87" s="74" t="s">
        <v>388</v>
      </c>
      <c r="C87" s="77">
        <v>-11255841.42</v>
      </c>
      <c r="D87" s="77">
        <v>18866411.270000003</v>
      </c>
      <c r="E87" s="74"/>
      <c r="G87" s="74"/>
    </row>
    <row r="88" spans="2:7" x14ac:dyDescent="0.2">
      <c r="B88" s="74" t="s">
        <v>389</v>
      </c>
      <c r="C88" s="77">
        <v>-567416669.69000006</v>
      </c>
      <c r="D88" s="77">
        <v>-367147122.52999997</v>
      </c>
      <c r="E88" s="74"/>
      <c r="G88" s="74"/>
    </row>
    <row r="89" spans="2:7" x14ac:dyDescent="0.2">
      <c r="B89" s="74" t="s">
        <v>390</v>
      </c>
      <c r="C89" s="77">
        <v>-169911094.95999998</v>
      </c>
      <c r="D89" s="77">
        <v>-160398084.22</v>
      </c>
      <c r="E89" s="74"/>
      <c r="G89" s="74"/>
    </row>
    <row r="90" spans="2:7" x14ac:dyDescent="0.2">
      <c r="B90" s="74" t="s">
        <v>391</v>
      </c>
      <c r="C90" s="77">
        <v>-153456356.72999999</v>
      </c>
      <c r="D90" s="77">
        <v>-181092819.88999999</v>
      </c>
      <c r="E90" s="74"/>
      <c r="G90" s="74"/>
    </row>
    <row r="91" spans="2:7" x14ac:dyDescent="0.2">
      <c r="B91" s="74" t="s">
        <v>392</v>
      </c>
      <c r="C91" s="77">
        <v>-42658980.189999998</v>
      </c>
      <c r="D91" s="77">
        <v>-31516014.43</v>
      </c>
      <c r="E91" s="74"/>
      <c r="G91" s="74"/>
    </row>
    <row r="92" spans="2:7" x14ac:dyDescent="0.2">
      <c r="B92" s="74" t="s">
        <v>393</v>
      </c>
      <c r="C92" s="77">
        <v>-370114513.51999998</v>
      </c>
      <c r="D92" s="77">
        <v>-335118929.88999999</v>
      </c>
      <c r="E92" s="74"/>
      <c r="G92" s="74"/>
    </row>
    <row r="93" spans="2:7" x14ac:dyDescent="0.2">
      <c r="B93" s="74" t="s">
        <v>394</v>
      </c>
      <c r="C93" s="77">
        <v>0</v>
      </c>
      <c r="D93" s="77">
        <v>0</v>
      </c>
      <c r="E93" s="74"/>
      <c r="G93" s="74"/>
    </row>
    <row r="94" spans="2:7" x14ac:dyDescent="0.2">
      <c r="B94" s="74" t="s">
        <v>395</v>
      </c>
      <c r="C94" s="77">
        <v>-42635203.899999999</v>
      </c>
      <c r="D94" s="77">
        <v>-35624203.120000005</v>
      </c>
      <c r="E94" s="74"/>
      <c r="G94" s="74"/>
    </row>
    <row r="95" spans="2:7" x14ac:dyDescent="0.2">
      <c r="B95" s="74" t="s">
        <v>396</v>
      </c>
      <c r="C95" s="77">
        <v>-23954539.060000002</v>
      </c>
      <c r="D95" s="77">
        <v>-22037173.440000001</v>
      </c>
      <c r="E95" s="74"/>
      <c r="G95" s="74"/>
    </row>
    <row r="96" spans="2:7" x14ac:dyDescent="0.2">
      <c r="B96" s="74" t="s">
        <v>397</v>
      </c>
      <c r="C96" s="77">
        <v>4608823.4399999995</v>
      </c>
      <c r="D96" s="77">
        <v>79627238.400000006</v>
      </c>
      <c r="E96" s="74"/>
      <c r="G96" s="74"/>
    </row>
    <row r="97" spans="2:7" x14ac:dyDescent="0.2">
      <c r="B97" s="74" t="s">
        <v>398</v>
      </c>
      <c r="C97" s="77">
        <v>25757567.369999997</v>
      </c>
      <c r="D97" s="77">
        <v>0</v>
      </c>
      <c r="E97" s="74"/>
      <c r="G97" s="74"/>
    </row>
    <row r="98" spans="2:7" x14ac:dyDescent="0.2">
      <c r="B98" s="74" t="s">
        <v>399</v>
      </c>
      <c r="C98" s="77">
        <v>5427229.8799999999</v>
      </c>
      <c r="D98" s="77">
        <v>2844.98</v>
      </c>
      <c r="E98" s="74"/>
      <c r="G98" s="74"/>
    </row>
    <row r="99" spans="2:7" x14ac:dyDescent="0.2">
      <c r="B99" s="74" t="s">
        <v>400</v>
      </c>
      <c r="C99" s="77">
        <v>-67278215.890000001</v>
      </c>
      <c r="D99" s="77">
        <v>-77278472.149999991</v>
      </c>
      <c r="E99" s="74"/>
      <c r="G99" s="74"/>
    </row>
    <row r="100" spans="2:7" x14ac:dyDescent="0.2">
      <c r="B100" s="74" t="s">
        <v>401</v>
      </c>
      <c r="C100" s="77">
        <v>-41655928.320000008</v>
      </c>
      <c r="D100" s="77">
        <v>-50278628.909999996</v>
      </c>
      <c r="E100" s="74"/>
      <c r="G100" s="74"/>
    </row>
    <row r="101" spans="2:7" x14ac:dyDescent="0.2">
      <c r="B101" s="74" t="s">
        <v>402</v>
      </c>
      <c r="C101" s="77">
        <v>0</v>
      </c>
      <c r="D101" s="77">
        <v>0</v>
      </c>
      <c r="E101" s="74"/>
      <c r="G101" s="74"/>
    </row>
    <row r="102" spans="2:7" x14ac:dyDescent="0.2">
      <c r="B102" s="119" t="s">
        <v>502</v>
      </c>
      <c r="C102" s="74"/>
      <c r="D102" s="77">
        <v>0</v>
      </c>
      <c r="E102" s="74"/>
      <c r="G102" s="74"/>
    </row>
    <row r="103" spans="2:7" x14ac:dyDescent="0.2">
      <c r="B103" s="78" t="s">
        <v>403</v>
      </c>
      <c r="C103" s="78">
        <f>SUM(C82:C102)</f>
        <v>20250177.400000155</v>
      </c>
      <c r="D103" s="78">
        <f>SUM(D82:D102)</f>
        <v>-168796598.93999997</v>
      </c>
      <c r="E103" s="74"/>
      <c r="G103" s="74"/>
    </row>
    <row r="104" spans="2:7" x14ac:dyDescent="0.2">
      <c r="B104" s="74" t="s">
        <v>404</v>
      </c>
      <c r="C104" s="77">
        <v>-11341449</v>
      </c>
      <c r="D104" s="77">
        <v>-10117047</v>
      </c>
      <c r="E104" s="74"/>
      <c r="G104" s="74"/>
    </row>
    <row r="105" spans="2:7" x14ac:dyDescent="0.2">
      <c r="B105" s="74" t="s">
        <v>405</v>
      </c>
      <c r="C105" s="77">
        <v>-4427345.55</v>
      </c>
      <c r="D105" s="77">
        <v>0</v>
      </c>
      <c r="E105" s="74"/>
      <c r="G105" s="74"/>
    </row>
    <row r="106" spans="2:7" x14ac:dyDescent="0.2">
      <c r="B106" s="79"/>
      <c r="C106" s="79"/>
      <c r="D106" s="79"/>
      <c r="E106" s="79"/>
      <c r="G106" s="79"/>
    </row>
    <row r="107" spans="2:7" x14ac:dyDescent="0.2">
      <c r="B107" s="80" t="s">
        <v>406</v>
      </c>
      <c r="C107" s="80">
        <f>SUM(C104:C106)</f>
        <v>-15768794.550000001</v>
      </c>
      <c r="D107" s="80">
        <f>SUM(D104:D106)</f>
        <v>-10117047</v>
      </c>
      <c r="E107" s="74"/>
      <c r="G107" s="74"/>
    </row>
    <row r="108" spans="2:7" x14ac:dyDescent="0.2">
      <c r="B108" s="74"/>
      <c r="C108" s="74"/>
      <c r="D108" s="74"/>
      <c r="E108" s="74"/>
      <c r="G108" s="74"/>
    </row>
    <row r="109" spans="2:7" x14ac:dyDescent="0.2">
      <c r="B109" s="78" t="s">
        <v>407</v>
      </c>
      <c r="C109" s="78">
        <f>SUM(C107,C103)</f>
        <v>4481382.8500001542</v>
      </c>
      <c r="D109" s="78">
        <f>SUM(D107,D103)</f>
        <v>-178913645.93999997</v>
      </c>
      <c r="E109" s="74"/>
      <c r="G109" s="74"/>
    </row>
    <row r="110" spans="2:7" x14ac:dyDescent="0.2">
      <c r="B110" s="81"/>
      <c r="C110" s="81">
        <f>C107/C103</f>
        <v>-0.77869908191519743</v>
      </c>
      <c r="D110" s="81">
        <f>D107/D103</f>
        <v>5.9936320183774441E-2</v>
      </c>
      <c r="E110" s="81"/>
      <c r="G110" s="81"/>
    </row>
    <row r="113" spans="2:5" x14ac:dyDescent="0.2">
      <c r="B113" s="163" t="s">
        <v>408</v>
      </c>
      <c r="C113" s="163"/>
      <c r="D113" s="163"/>
    </row>
    <row r="114" spans="2:5" ht="15" x14ac:dyDescent="0.25">
      <c r="B114" s="159" t="s">
        <v>510</v>
      </c>
      <c r="C114" s="159"/>
      <c r="D114" s="159"/>
      <c r="E114" s="82"/>
    </row>
    <row r="116" spans="2:5" ht="15" x14ac:dyDescent="0.25">
      <c r="B116" s="125"/>
      <c r="C116" s="126" t="s">
        <v>381</v>
      </c>
      <c r="D116" s="126" t="s">
        <v>381</v>
      </c>
      <c r="E116" s="82"/>
    </row>
    <row r="117" spans="2:5" x14ac:dyDescent="0.2">
      <c r="B117" s="127" t="s">
        <v>382</v>
      </c>
      <c r="C117" s="128">
        <f>C80</f>
        <v>45657</v>
      </c>
      <c r="D117" s="128">
        <f>D80</f>
        <v>46022</v>
      </c>
    </row>
    <row r="118" spans="2:5" x14ac:dyDescent="0.2">
      <c r="B118" s="84"/>
      <c r="C118" s="85"/>
      <c r="D118" s="86"/>
    </row>
    <row r="119" spans="2:5" x14ac:dyDescent="0.2">
      <c r="B119" s="87" t="s">
        <v>409</v>
      </c>
      <c r="C119" s="88"/>
      <c r="D119" s="83"/>
    </row>
    <row r="120" spans="2:5" x14ac:dyDescent="0.2">
      <c r="B120" s="89"/>
      <c r="C120" s="88"/>
      <c r="D120" s="83"/>
    </row>
    <row r="121" spans="2:5" x14ac:dyDescent="0.2">
      <c r="B121" s="90" t="s">
        <v>520</v>
      </c>
      <c r="C121" s="91">
        <f>'[18]CF 2025'!$D$37</f>
        <v>20250177.400000006</v>
      </c>
      <c r="D121" s="91">
        <v>-168796599</v>
      </c>
    </row>
    <row r="122" spans="2:5" x14ac:dyDescent="0.2">
      <c r="B122" s="83"/>
      <c r="C122" s="83"/>
      <c r="D122" s="83"/>
    </row>
    <row r="123" spans="2:5" x14ac:dyDescent="0.2">
      <c r="B123" s="92" t="s">
        <v>410</v>
      </c>
      <c r="C123" s="186">
        <f>SUM(C124:C143)</f>
        <v>155190075.44999999</v>
      </c>
      <c r="D123" s="186">
        <f>SUM(D124:D143)</f>
        <v>268896367.57999998</v>
      </c>
    </row>
    <row r="124" spans="2:5" x14ac:dyDescent="0.2">
      <c r="B124" s="93"/>
      <c r="C124" s="83"/>
      <c r="D124" s="83"/>
    </row>
    <row r="125" spans="2:5" x14ac:dyDescent="0.2">
      <c r="B125" s="107" t="s">
        <v>411</v>
      </c>
      <c r="C125" s="94">
        <v>41575657.759999998</v>
      </c>
      <c r="D125" s="108">
        <v>34314431.130000003</v>
      </c>
    </row>
    <row r="126" spans="2:5" hidden="1" x14ac:dyDescent="0.2">
      <c r="B126" s="107" t="s">
        <v>412</v>
      </c>
      <c r="C126" s="94">
        <v>0</v>
      </c>
      <c r="D126" s="108">
        <v>0</v>
      </c>
    </row>
    <row r="127" spans="2:5" x14ac:dyDescent="0.2">
      <c r="B127" s="107" t="s">
        <v>413</v>
      </c>
      <c r="C127" s="94">
        <v>-5427229.8799999999</v>
      </c>
      <c r="D127" s="108">
        <v>-2844.98</v>
      </c>
    </row>
    <row r="128" spans="2:5" hidden="1" x14ac:dyDescent="0.2">
      <c r="B128" s="107" t="s">
        <v>448</v>
      </c>
      <c r="C128" s="94">
        <v>0</v>
      </c>
      <c r="D128" s="108">
        <v>0</v>
      </c>
    </row>
    <row r="129" spans="2:5" x14ac:dyDescent="0.2">
      <c r="B129" s="107" t="s">
        <v>414</v>
      </c>
      <c r="C129" s="94">
        <v>-4670729.62</v>
      </c>
      <c r="D129" s="108">
        <v>-3310902.4</v>
      </c>
    </row>
    <row r="130" spans="2:5" x14ac:dyDescent="0.2">
      <c r="B130" s="107" t="s">
        <v>415</v>
      </c>
      <c r="C130" s="94">
        <v>1316379.3400000001</v>
      </c>
      <c r="D130" s="108">
        <v>5639936.0499999998</v>
      </c>
    </row>
    <row r="131" spans="2:5" x14ac:dyDescent="0.2">
      <c r="B131" s="107" t="s">
        <v>521</v>
      </c>
      <c r="C131" s="94">
        <v>-211777.59000000037</v>
      </c>
      <c r="D131" s="108">
        <v>37206062.109999999</v>
      </c>
    </row>
    <row r="132" spans="2:5" x14ac:dyDescent="0.2">
      <c r="B132" s="107" t="s">
        <v>522</v>
      </c>
      <c r="C132" s="94">
        <v>-25757567.369999997</v>
      </c>
      <c r="D132" s="108">
        <v>0</v>
      </c>
    </row>
    <row r="133" spans="2:5" x14ac:dyDescent="0.2">
      <c r="B133" s="107" t="s">
        <v>523</v>
      </c>
      <c r="C133" s="94">
        <v>-341731.14000000583</v>
      </c>
      <c r="D133" s="108">
        <v>14087192.750000004</v>
      </c>
    </row>
    <row r="134" spans="2:5" x14ac:dyDescent="0.2">
      <c r="B134" s="107" t="s">
        <v>524</v>
      </c>
      <c r="C134" s="94">
        <v>-6471625.7300000004</v>
      </c>
      <c r="D134" s="108">
        <v>1439893.2600000007</v>
      </c>
    </row>
    <row r="135" spans="2:5" x14ac:dyDescent="0.2">
      <c r="B135" s="138" t="s">
        <v>525</v>
      </c>
      <c r="C135" s="94">
        <v>-66942.899999999994</v>
      </c>
      <c r="D135" s="108">
        <v>-218028.59000000008</v>
      </c>
    </row>
    <row r="136" spans="2:5" x14ac:dyDescent="0.2">
      <c r="B136" s="107" t="s">
        <v>511</v>
      </c>
      <c r="C136" s="94">
        <v>58465.14</v>
      </c>
      <c r="D136" s="108">
        <v>611514.79</v>
      </c>
    </row>
    <row r="137" spans="2:5" x14ac:dyDescent="0.2">
      <c r="B137" s="107" t="s">
        <v>416</v>
      </c>
      <c r="C137" s="94">
        <v>153456356.73000002</v>
      </c>
      <c r="D137" s="108">
        <v>181092819.88999999</v>
      </c>
    </row>
    <row r="138" spans="2:5" hidden="1" x14ac:dyDescent="0.2">
      <c r="B138" s="138" t="s">
        <v>449</v>
      </c>
      <c r="C138" s="94">
        <v>0</v>
      </c>
      <c r="D138" s="108">
        <v>0</v>
      </c>
      <c r="E138" s="96"/>
    </row>
    <row r="139" spans="2:5" x14ac:dyDescent="0.2">
      <c r="B139" s="138" t="s">
        <v>417</v>
      </c>
      <c r="C139" s="94">
        <v>3176129.23</v>
      </c>
      <c r="D139" s="108">
        <v>0</v>
      </c>
      <c r="E139" s="96"/>
    </row>
    <row r="140" spans="2:5" hidden="1" x14ac:dyDescent="0.2">
      <c r="B140" s="139" t="s">
        <v>450</v>
      </c>
      <c r="C140" s="94">
        <v>0</v>
      </c>
      <c r="D140" s="108">
        <v>0</v>
      </c>
      <c r="E140" s="96"/>
    </row>
    <row r="141" spans="2:5" x14ac:dyDescent="0.2">
      <c r="B141" s="107" t="s">
        <v>526</v>
      </c>
      <c r="C141" s="94">
        <v>-1445308.52</v>
      </c>
      <c r="D141" s="108">
        <v>-1963706.4299999997</v>
      </c>
      <c r="E141" s="96"/>
    </row>
    <row r="142" spans="2:5" hidden="1" x14ac:dyDescent="0.2">
      <c r="B142" s="107" t="s">
        <v>418</v>
      </c>
      <c r="C142" s="94">
        <v>0</v>
      </c>
      <c r="D142" s="108">
        <v>0</v>
      </c>
      <c r="E142" s="96"/>
    </row>
    <row r="143" spans="2:5" x14ac:dyDescent="0.2">
      <c r="B143" s="93"/>
      <c r="C143" s="94">
        <f>'[19]CF 2024'!C59</f>
        <v>0</v>
      </c>
      <c r="D143" s="94">
        <f>'[19]CF 2024'!D59</f>
        <v>0</v>
      </c>
      <c r="E143" s="96"/>
    </row>
    <row r="144" spans="2:5" x14ac:dyDescent="0.2">
      <c r="B144" s="184"/>
      <c r="C144" s="97">
        <f>C123+C121</f>
        <v>175440252.84999999</v>
      </c>
      <c r="D144" s="97">
        <f>D123+D121</f>
        <v>100099768.57999998</v>
      </c>
      <c r="E144" s="96"/>
    </row>
    <row r="145" spans="2:5" x14ac:dyDescent="0.2">
      <c r="B145" s="93"/>
      <c r="C145" s="98"/>
      <c r="D145" s="98"/>
      <c r="E145" s="96"/>
    </row>
    <row r="146" spans="2:5" x14ac:dyDescent="0.2">
      <c r="B146" s="92" t="s">
        <v>419</v>
      </c>
      <c r="C146" s="98"/>
      <c r="D146" s="98"/>
      <c r="E146" s="96"/>
    </row>
    <row r="147" spans="2:5" x14ac:dyDescent="0.2">
      <c r="B147" s="107" t="s">
        <v>420</v>
      </c>
      <c r="C147" s="95">
        <v>13013221.569999989</v>
      </c>
      <c r="D147" s="120">
        <v>-18942806.169999994</v>
      </c>
      <c r="E147" s="96"/>
    </row>
    <row r="148" spans="2:5" x14ac:dyDescent="0.2">
      <c r="B148" s="107" t="s">
        <v>421</v>
      </c>
      <c r="C148" s="95">
        <v>-51835484.789999984</v>
      </c>
      <c r="D148" s="120">
        <v>41402064.04999999</v>
      </c>
      <c r="E148" s="96"/>
    </row>
    <row r="149" spans="2:5" x14ac:dyDescent="0.2">
      <c r="B149" s="107" t="s">
        <v>422</v>
      </c>
      <c r="C149" s="95">
        <v>-21021000.960000113</v>
      </c>
      <c r="D149" s="120">
        <v>7634816.1500001</v>
      </c>
      <c r="E149" s="96"/>
    </row>
    <row r="150" spans="2:5" hidden="1" x14ac:dyDescent="0.2">
      <c r="B150" s="107" t="s">
        <v>423</v>
      </c>
      <c r="C150" s="95">
        <v>0</v>
      </c>
      <c r="D150" s="120">
        <v>0</v>
      </c>
      <c r="E150" s="96"/>
    </row>
    <row r="151" spans="2:5" hidden="1" x14ac:dyDescent="0.2">
      <c r="B151" s="107" t="s">
        <v>424</v>
      </c>
      <c r="C151" s="94">
        <v>0</v>
      </c>
      <c r="D151" s="108">
        <v>0</v>
      </c>
    </row>
    <row r="152" spans="2:5" x14ac:dyDescent="0.2">
      <c r="B152" s="93"/>
      <c r="C152" s="83"/>
      <c r="D152" s="83"/>
    </row>
    <row r="153" spans="2:5" x14ac:dyDescent="0.2">
      <c r="B153" s="185" t="s">
        <v>425</v>
      </c>
      <c r="C153" s="99">
        <f>SUM(C147:C152)+C144</f>
        <v>115596988.66999988</v>
      </c>
      <c r="D153" s="99">
        <f>SUM(D147:D152)+D144</f>
        <v>130193842.61000007</v>
      </c>
    </row>
    <row r="154" spans="2:5" x14ac:dyDescent="0.2">
      <c r="B154" s="93"/>
      <c r="C154" s="83"/>
      <c r="D154" s="83"/>
    </row>
    <row r="155" spans="2:5" x14ac:dyDescent="0.2">
      <c r="B155" s="93" t="s">
        <v>426</v>
      </c>
      <c r="C155" s="94">
        <f>'[19]CF 2024'!$C$70</f>
        <v>-42184377.340000004</v>
      </c>
      <c r="D155" s="94">
        <f>'[18]CF 2025'!$C$70</f>
        <v>-31957414.390000001</v>
      </c>
    </row>
    <row r="156" spans="2:5" x14ac:dyDescent="0.2">
      <c r="B156" s="93"/>
      <c r="C156" s="83"/>
      <c r="D156" s="83"/>
    </row>
    <row r="157" spans="2:5" x14ac:dyDescent="0.2">
      <c r="B157" s="185" t="s">
        <v>427</v>
      </c>
      <c r="C157" s="99">
        <f>C153+C155</f>
        <v>73412611.329999879</v>
      </c>
      <c r="D157" s="99">
        <f>D153+D155</f>
        <v>98236428.220000073</v>
      </c>
    </row>
    <row r="158" spans="2:5" x14ac:dyDescent="0.2">
      <c r="B158" s="93"/>
      <c r="C158" s="83"/>
      <c r="D158" s="83"/>
    </row>
    <row r="159" spans="2:5" x14ac:dyDescent="0.2">
      <c r="B159" s="87" t="s">
        <v>428</v>
      </c>
      <c r="C159" s="83"/>
      <c r="D159" s="83"/>
    </row>
    <row r="160" spans="2:5" x14ac:dyDescent="0.2">
      <c r="B160" s="93"/>
      <c r="C160" s="83"/>
      <c r="D160" s="83"/>
    </row>
    <row r="161" spans="2:5" x14ac:dyDescent="0.2">
      <c r="B161" s="107" t="s">
        <v>512</v>
      </c>
      <c r="C161" s="183">
        <v>0</v>
      </c>
      <c r="D161" s="108">
        <v>0</v>
      </c>
    </row>
    <row r="162" spans="2:5" x14ac:dyDescent="0.2">
      <c r="B162" s="107" t="s">
        <v>513</v>
      </c>
      <c r="C162" s="183">
        <v>0</v>
      </c>
      <c r="D162" s="108">
        <v>0</v>
      </c>
    </row>
    <row r="163" spans="2:5" x14ac:dyDescent="0.2">
      <c r="B163" s="107" t="s">
        <v>429</v>
      </c>
      <c r="C163" s="183">
        <v>4670729.62</v>
      </c>
      <c r="D163" s="108">
        <v>3310902.4</v>
      </c>
      <c r="E163" s="83"/>
    </row>
    <row r="164" spans="2:5" x14ac:dyDescent="0.2">
      <c r="B164" s="107" t="s">
        <v>430</v>
      </c>
      <c r="C164" s="183">
        <v>163748.9</v>
      </c>
      <c r="D164" s="108">
        <v>4000</v>
      </c>
      <c r="E164" s="83"/>
    </row>
    <row r="165" spans="2:5" x14ac:dyDescent="0.2">
      <c r="B165" s="107" t="s">
        <v>431</v>
      </c>
      <c r="C165" s="183">
        <v>0</v>
      </c>
      <c r="D165" s="108">
        <v>0</v>
      </c>
    </row>
    <row r="166" spans="2:5" x14ac:dyDescent="0.2">
      <c r="B166" s="107" t="s">
        <v>432</v>
      </c>
      <c r="C166" s="183">
        <v>-85629781.830000117</v>
      </c>
      <c r="D166" s="108">
        <v>-59098870.969999962</v>
      </c>
    </row>
    <row r="167" spans="2:5" x14ac:dyDescent="0.2">
      <c r="B167" s="107" t="s">
        <v>433</v>
      </c>
      <c r="C167" s="94">
        <v>0</v>
      </c>
      <c r="D167" s="108">
        <v>0</v>
      </c>
    </row>
    <row r="168" spans="2:5" x14ac:dyDescent="0.2">
      <c r="B168" s="107" t="s">
        <v>451</v>
      </c>
      <c r="C168" s="94">
        <v>0</v>
      </c>
      <c r="D168" s="108">
        <v>0</v>
      </c>
    </row>
    <row r="169" spans="2:5" x14ac:dyDescent="0.2">
      <c r="B169" s="107" t="s">
        <v>452</v>
      </c>
      <c r="C169" s="94">
        <v>0</v>
      </c>
      <c r="D169" s="108">
        <v>0</v>
      </c>
    </row>
    <row r="170" spans="2:5" x14ac:dyDescent="0.2">
      <c r="B170" s="107" t="s">
        <v>514</v>
      </c>
      <c r="C170" s="94">
        <v>-4124622.5000000009</v>
      </c>
      <c r="D170" s="108">
        <v>-1169208.3199999928</v>
      </c>
    </row>
    <row r="171" spans="2:5" x14ac:dyDescent="0.2">
      <c r="B171" s="93"/>
      <c r="C171" s="83"/>
      <c r="D171" s="83"/>
    </row>
    <row r="172" spans="2:5" x14ac:dyDescent="0.2">
      <c r="B172" s="185" t="s">
        <v>434</v>
      </c>
      <c r="C172" s="99">
        <f>SUM(C161:C171)</f>
        <v>-84919925.810000122</v>
      </c>
      <c r="D172" s="99">
        <f>SUM(D161:D171)</f>
        <v>-56953176.889999956</v>
      </c>
    </row>
    <row r="173" spans="2:5" x14ac:dyDescent="0.2">
      <c r="B173" s="93"/>
      <c r="C173" s="83"/>
      <c r="D173" s="83"/>
    </row>
    <row r="174" spans="2:5" x14ac:dyDescent="0.2">
      <c r="B174" s="87" t="s">
        <v>435</v>
      </c>
      <c r="C174" s="83"/>
      <c r="D174" s="83"/>
    </row>
    <row r="175" spans="2:5" x14ac:dyDescent="0.2">
      <c r="B175" s="93"/>
      <c r="C175" s="100"/>
      <c r="D175" s="83"/>
    </row>
    <row r="176" spans="2:5" x14ac:dyDescent="0.2">
      <c r="B176" s="107" t="s">
        <v>515</v>
      </c>
      <c r="C176" s="77">
        <v>0</v>
      </c>
      <c r="D176" s="13" t="s">
        <v>517</v>
      </c>
    </row>
    <row r="177" spans="2:4" x14ac:dyDescent="0.2">
      <c r="B177" s="107" t="s">
        <v>436</v>
      </c>
      <c r="C177" s="77">
        <v>66172869.840000004</v>
      </c>
      <c r="D177" s="74">
        <v>60848992.280000001</v>
      </c>
    </row>
    <row r="178" spans="2:4" x14ac:dyDescent="0.2">
      <c r="B178" s="107" t="s">
        <v>437</v>
      </c>
      <c r="C178" s="77">
        <v>-7889956.4199999999</v>
      </c>
      <c r="D178" s="74">
        <v>-6619769.7400000012</v>
      </c>
    </row>
    <row r="179" spans="2:4" x14ac:dyDescent="0.2">
      <c r="B179" s="107" t="s">
        <v>438</v>
      </c>
      <c r="C179" s="77">
        <v>-7185.7900000000373</v>
      </c>
      <c r="D179" s="74">
        <v>-3387.2700000000186</v>
      </c>
    </row>
    <row r="180" spans="2:4" x14ac:dyDescent="0.2">
      <c r="B180" s="107" t="s">
        <v>439</v>
      </c>
      <c r="C180" s="77">
        <v>-74641742.939999998</v>
      </c>
      <c r="D180" s="74">
        <v>-89869618.420000002</v>
      </c>
    </row>
    <row r="181" spans="2:4" x14ac:dyDescent="0.2">
      <c r="B181" s="107" t="s">
        <v>516</v>
      </c>
      <c r="C181" s="77">
        <v>0</v>
      </c>
      <c r="D181" s="74">
        <v>0</v>
      </c>
    </row>
    <row r="182" spans="2:4" x14ac:dyDescent="0.2">
      <c r="B182" s="107" t="s">
        <v>440</v>
      </c>
      <c r="C182" s="77">
        <v>-33388770.41</v>
      </c>
      <c r="D182" s="108">
        <v>-11782475.600000001</v>
      </c>
    </row>
    <row r="183" spans="2:4" x14ac:dyDescent="0.2">
      <c r="B183" s="93"/>
      <c r="C183" s="94"/>
    </row>
    <row r="184" spans="2:4" x14ac:dyDescent="0.2">
      <c r="B184" s="185" t="s">
        <v>441</v>
      </c>
      <c r="C184" s="99">
        <f>SUM(C176:C182)</f>
        <v>-49754785.719999999</v>
      </c>
      <c r="D184" s="99">
        <f>SUM(D176:D182)</f>
        <v>-47426258.750000007</v>
      </c>
    </row>
    <row r="185" spans="2:4" x14ac:dyDescent="0.2">
      <c r="B185" s="93"/>
      <c r="C185" s="94"/>
      <c r="D185" s="83"/>
    </row>
    <row r="186" spans="2:4" x14ac:dyDescent="0.2">
      <c r="B186" s="185" t="s">
        <v>442</v>
      </c>
      <c r="C186" s="102">
        <f>C184+C172+C157</f>
        <v>-61262100.200000241</v>
      </c>
      <c r="D186" s="99">
        <f>D184+D172+D157</f>
        <v>-6143007.4199998826</v>
      </c>
    </row>
    <row r="187" spans="2:4" x14ac:dyDescent="0.2">
      <c r="B187" s="93"/>
      <c r="C187" s="101"/>
      <c r="D187" s="83"/>
    </row>
    <row r="188" spans="2:4" x14ac:dyDescent="0.2">
      <c r="B188" s="185" t="s">
        <v>443</v>
      </c>
      <c r="C188" s="102">
        <v>139761858</v>
      </c>
      <c r="D188" s="99">
        <f>C192</f>
        <v>78831502.931999981</v>
      </c>
    </row>
    <row r="189" spans="2:4" x14ac:dyDescent="0.2">
      <c r="B189" s="87"/>
      <c r="C189" s="103"/>
      <c r="D189" s="104"/>
    </row>
    <row r="190" spans="2:4" x14ac:dyDescent="0.2">
      <c r="B190" s="93" t="s">
        <v>444</v>
      </c>
      <c r="C190" s="105">
        <f>'[19]CF 2024'!$C$105</f>
        <v>331744.93000000529</v>
      </c>
      <c r="D190" s="106">
        <v>331745</v>
      </c>
    </row>
    <row r="191" spans="2:4" x14ac:dyDescent="0.2">
      <c r="B191" s="93"/>
      <c r="C191" s="101"/>
      <c r="D191" s="83"/>
    </row>
    <row r="192" spans="2:4" ht="15" customHeight="1" x14ac:dyDescent="0.2">
      <c r="B192" s="140" t="s">
        <v>445</v>
      </c>
      <c r="C192" s="141">
        <f>C28</f>
        <v>78831502.931999981</v>
      </c>
      <c r="D192" s="142">
        <f>D28</f>
        <v>73099640.582000017</v>
      </c>
    </row>
    <row r="193" spans="2:4" x14ac:dyDescent="0.2">
      <c r="B193" s="83"/>
      <c r="C193" s="83"/>
      <c r="D193" s="83"/>
    </row>
  </sheetData>
  <mergeCells count="7">
    <mergeCell ref="B114:D114"/>
    <mergeCell ref="B4:E4"/>
    <mergeCell ref="B7:E7"/>
    <mergeCell ref="B8:E8"/>
    <mergeCell ref="B76:E76"/>
    <mergeCell ref="B77:E77"/>
    <mergeCell ref="B113:D1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G106"/>
  <sheetViews>
    <sheetView topLeftCell="A6" workbookViewId="0">
      <selection activeCell="E9" sqref="E9:F106"/>
    </sheetView>
  </sheetViews>
  <sheetFormatPr defaultRowHeight="12.75" x14ac:dyDescent="0.2"/>
  <cols>
    <col min="1" max="1" width="9.140625" style="49"/>
    <col min="2" max="2" width="5.28515625" style="49" customWidth="1"/>
    <col min="3" max="3" width="57.5703125" style="49" customWidth="1"/>
    <col min="4" max="4" width="4.85546875" style="49" customWidth="1"/>
    <col min="5" max="5" width="15.140625" style="49" customWidth="1"/>
    <col min="6" max="6" width="15.28515625" style="49" customWidth="1"/>
    <col min="7" max="16384" width="9.140625" style="49"/>
  </cols>
  <sheetData>
    <row r="4" spans="2:6" x14ac:dyDescent="0.2">
      <c r="B4" s="11"/>
      <c r="C4" s="10" t="s">
        <v>300</v>
      </c>
      <c r="D4" s="11"/>
      <c r="E4" s="41"/>
      <c r="F4" s="9" t="s">
        <v>301</v>
      </c>
    </row>
    <row r="5" spans="2:6" x14ac:dyDescent="0.2">
      <c r="B5" s="173" t="s">
        <v>94</v>
      </c>
      <c r="C5" s="174"/>
      <c r="D5" s="177" t="s">
        <v>7</v>
      </c>
      <c r="E5" s="178" t="s">
        <v>95</v>
      </c>
      <c r="F5" s="178"/>
    </row>
    <row r="6" spans="2:6" ht="25.5" x14ac:dyDescent="0.2">
      <c r="B6" s="175"/>
      <c r="C6" s="176"/>
      <c r="D6" s="177"/>
      <c r="E6" s="12" t="s">
        <v>96</v>
      </c>
      <c r="F6" s="12" t="s">
        <v>143</v>
      </c>
    </row>
    <row r="7" spans="2:6" x14ac:dyDescent="0.2">
      <c r="B7" s="179" t="s">
        <v>302</v>
      </c>
      <c r="C7" s="180"/>
      <c r="D7" s="42" t="s">
        <v>303</v>
      </c>
      <c r="E7" s="42">
        <v>1</v>
      </c>
      <c r="F7" s="43">
        <v>2</v>
      </c>
    </row>
    <row r="8" spans="2:6" x14ac:dyDescent="0.2">
      <c r="B8" s="44"/>
      <c r="C8" s="45"/>
      <c r="D8" s="42"/>
      <c r="E8" s="42"/>
      <c r="F8" s="43"/>
    </row>
    <row r="9" spans="2:6" ht="24.95" customHeight="1" x14ac:dyDescent="0.2">
      <c r="B9" s="146" t="s">
        <v>144</v>
      </c>
      <c r="C9" s="15" t="s">
        <v>145</v>
      </c>
      <c r="D9" s="16" t="s">
        <v>11</v>
      </c>
      <c r="E9" s="14">
        <f>E10+E11-E12+E13</f>
        <v>604989655</v>
      </c>
      <c r="F9" s="14">
        <f>F10+F11-F12+F13</f>
        <v>425371421.26000005</v>
      </c>
    </row>
    <row r="10" spans="2:6" ht="24.95" customHeight="1" x14ac:dyDescent="0.2">
      <c r="B10" s="148"/>
      <c r="C10" s="17" t="s">
        <v>146</v>
      </c>
      <c r="D10" s="18" t="s">
        <v>13</v>
      </c>
      <c r="E10" s="19">
        <v>584982058</v>
      </c>
      <c r="F10" s="20">
        <v>413727725.16000009</v>
      </c>
    </row>
    <row r="11" spans="2:6" ht="24.95" customHeight="1" x14ac:dyDescent="0.2">
      <c r="B11" s="148"/>
      <c r="C11" s="21" t="s">
        <v>147</v>
      </c>
      <c r="D11" s="18" t="s">
        <v>14</v>
      </c>
      <c r="E11" s="22">
        <v>20145003</v>
      </c>
      <c r="F11" s="22">
        <v>11830016.57</v>
      </c>
    </row>
    <row r="12" spans="2:6" ht="24.95" customHeight="1" x14ac:dyDescent="0.2">
      <c r="B12" s="148"/>
      <c r="C12" s="21" t="s">
        <v>148</v>
      </c>
      <c r="D12" s="18" t="s">
        <v>16</v>
      </c>
      <c r="E12" s="22">
        <v>137406</v>
      </c>
      <c r="F12" s="22">
        <v>186320.47</v>
      </c>
    </row>
    <row r="13" spans="2:6" ht="24.95" customHeight="1" x14ac:dyDescent="0.2">
      <c r="B13" s="147"/>
      <c r="C13" s="21" t="s">
        <v>149</v>
      </c>
      <c r="D13" s="18" t="s">
        <v>19</v>
      </c>
      <c r="E13" s="22">
        <v>0</v>
      </c>
      <c r="F13" s="22">
        <v>0</v>
      </c>
    </row>
    <row r="14" spans="2:6" ht="24.95" customHeight="1" x14ac:dyDescent="0.2">
      <c r="B14" s="146" t="s">
        <v>150</v>
      </c>
      <c r="C14" s="21" t="s">
        <v>151</v>
      </c>
      <c r="D14" s="18" t="s">
        <v>21</v>
      </c>
      <c r="E14" s="22">
        <v>0</v>
      </c>
      <c r="F14" s="22">
        <v>0</v>
      </c>
    </row>
    <row r="15" spans="2:6" ht="24.95" customHeight="1" x14ac:dyDescent="0.2">
      <c r="B15" s="147"/>
      <c r="C15" s="21" t="s">
        <v>152</v>
      </c>
      <c r="D15" s="18" t="s">
        <v>23</v>
      </c>
      <c r="E15" s="19">
        <v>5040373</v>
      </c>
      <c r="F15" s="19">
        <v>48546663.6940974</v>
      </c>
    </row>
    <row r="16" spans="2:6" ht="24.95" customHeight="1" x14ac:dyDescent="0.2">
      <c r="B16" s="146" t="s">
        <v>153</v>
      </c>
      <c r="C16" s="21" t="s">
        <v>154</v>
      </c>
      <c r="D16" s="18" t="s">
        <v>25</v>
      </c>
      <c r="E16" s="22">
        <v>0</v>
      </c>
      <c r="F16" s="22">
        <f>F17+F18</f>
        <v>11161638.470000001</v>
      </c>
    </row>
    <row r="17" spans="2:7" ht="24.95" customHeight="1" x14ac:dyDescent="0.2">
      <c r="B17" s="148"/>
      <c r="C17" s="23" t="s">
        <v>155</v>
      </c>
      <c r="D17" s="18" t="s">
        <v>26</v>
      </c>
      <c r="E17" s="22">
        <v>0</v>
      </c>
      <c r="F17" s="22">
        <v>11161638.470000001</v>
      </c>
    </row>
    <row r="18" spans="2:7" ht="24.95" customHeight="1" x14ac:dyDescent="0.2">
      <c r="B18" s="147"/>
      <c r="C18" s="23" t="s">
        <v>156</v>
      </c>
      <c r="D18" s="18" t="s">
        <v>28</v>
      </c>
      <c r="E18" s="22">
        <v>0</v>
      </c>
      <c r="F18" s="22">
        <v>0</v>
      </c>
    </row>
    <row r="19" spans="2:7" ht="24.95" customHeight="1" x14ac:dyDescent="0.2">
      <c r="B19" s="146" t="s">
        <v>157</v>
      </c>
      <c r="C19" s="21" t="s">
        <v>158</v>
      </c>
      <c r="D19" s="18" t="s">
        <v>30</v>
      </c>
      <c r="E19" s="22">
        <v>0</v>
      </c>
      <c r="F19" s="22">
        <v>0</v>
      </c>
    </row>
    <row r="20" spans="2:7" ht="24.95" customHeight="1" x14ac:dyDescent="0.2">
      <c r="B20" s="148"/>
      <c r="C20" s="23" t="s">
        <v>159</v>
      </c>
      <c r="D20" s="18" t="s">
        <v>32</v>
      </c>
      <c r="E20" s="22">
        <v>0</v>
      </c>
      <c r="F20" s="22">
        <v>0</v>
      </c>
    </row>
    <row r="21" spans="2:7" ht="24.95" customHeight="1" x14ac:dyDescent="0.2">
      <c r="B21" s="147"/>
      <c r="C21" s="23" t="s">
        <v>160</v>
      </c>
      <c r="D21" s="18" t="s">
        <v>34</v>
      </c>
      <c r="E21" s="22">
        <v>0</v>
      </c>
      <c r="F21" s="22">
        <v>0</v>
      </c>
    </row>
    <row r="22" spans="2:7" ht="24.95" customHeight="1" x14ac:dyDescent="0.2">
      <c r="B22" s="24" t="s">
        <v>161</v>
      </c>
      <c r="C22" s="21" t="s">
        <v>162</v>
      </c>
      <c r="D22" s="18" t="s">
        <v>35</v>
      </c>
      <c r="E22" s="22">
        <v>0</v>
      </c>
      <c r="F22" s="22">
        <v>0</v>
      </c>
    </row>
    <row r="23" spans="2:7" ht="24.95" customHeight="1" x14ac:dyDescent="0.2">
      <c r="B23" s="24" t="s">
        <v>163</v>
      </c>
      <c r="C23" s="21" t="s">
        <v>164</v>
      </c>
      <c r="D23" s="18" t="s">
        <v>36</v>
      </c>
      <c r="E23" s="22">
        <v>0</v>
      </c>
      <c r="F23" s="22">
        <v>0</v>
      </c>
    </row>
    <row r="24" spans="2:7" ht="24.95" customHeight="1" x14ac:dyDescent="0.2">
      <c r="B24" s="24" t="s">
        <v>165</v>
      </c>
      <c r="C24" s="21" t="s">
        <v>166</v>
      </c>
      <c r="D24" s="18" t="s">
        <v>38</v>
      </c>
      <c r="E24" s="22">
        <v>0</v>
      </c>
      <c r="F24" s="22">
        <v>0</v>
      </c>
    </row>
    <row r="25" spans="2:7" ht="24.95" customHeight="1" x14ac:dyDescent="0.2">
      <c r="B25" s="24" t="s">
        <v>167</v>
      </c>
      <c r="C25" s="21" t="s">
        <v>168</v>
      </c>
      <c r="D25" s="18" t="s">
        <v>40</v>
      </c>
      <c r="E25" s="22">
        <v>14228</v>
      </c>
      <c r="F25" s="22">
        <v>6750</v>
      </c>
    </row>
    <row r="26" spans="2:7" ht="24.95" customHeight="1" x14ac:dyDescent="0.2">
      <c r="B26" s="146" t="s">
        <v>169</v>
      </c>
      <c r="C26" s="21" t="s">
        <v>170</v>
      </c>
      <c r="D26" s="18" t="s">
        <v>41</v>
      </c>
      <c r="E26" s="19">
        <v>1740989</v>
      </c>
      <c r="F26" s="19">
        <v>2081248.49</v>
      </c>
    </row>
    <row r="27" spans="2:7" ht="24.95" customHeight="1" x14ac:dyDescent="0.2">
      <c r="B27" s="148"/>
      <c r="C27" s="21" t="s">
        <v>171</v>
      </c>
      <c r="D27" s="18" t="s">
        <v>43</v>
      </c>
      <c r="E27" s="25">
        <v>538429</v>
      </c>
      <c r="F27" s="25">
        <v>251754.93</v>
      </c>
    </row>
    <row r="28" spans="2:7" ht="24.95" customHeight="1" x14ac:dyDescent="0.2">
      <c r="B28" s="147"/>
      <c r="C28" s="21" t="s">
        <v>172</v>
      </c>
      <c r="D28" s="18" t="s">
        <v>45</v>
      </c>
      <c r="E28" s="25">
        <v>0</v>
      </c>
      <c r="F28" s="25">
        <v>0</v>
      </c>
    </row>
    <row r="29" spans="2:7" ht="24.95" customHeight="1" x14ac:dyDescent="0.2">
      <c r="B29" s="164" t="s">
        <v>173</v>
      </c>
      <c r="C29" s="165"/>
      <c r="D29" s="16" t="s">
        <v>47</v>
      </c>
      <c r="E29" s="26">
        <f>E9+E14-E15+E16+E19+E22+E23+E24+E25+E26</f>
        <v>601704499</v>
      </c>
      <c r="F29" s="26">
        <f>F9+F14-F15+F16+F19+F22+F23+F24+F25+F26</f>
        <v>390074394.52590269</v>
      </c>
      <c r="G29" s="50">
        <f>F29-'[20]CPP-Ord.2844'!$E$29</f>
        <v>0</v>
      </c>
    </row>
    <row r="30" spans="2:7" ht="24.95" customHeight="1" x14ac:dyDescent="0.2">
      <c r="B30" s="146" t="s">
        <v>174</v>
      </c>
      <c r="C30" s="27" t="s">
        <v>175</v>
      </c>
      <c r="D30" s="28" t="s">
        <v>49</v>
      </c>
      <c r="E30" s="19">
        <f>'[21]CPP-Ord.2844'!$D$30</f>
        <v>203794498</v>
      </c>
      <c r="F30" s="19">
        <v>123824539.14999999</v>
      </c>
    </row>
    <row r="31" spans="2:7" ht="24.95" customHeight="1" x14ac:dyDescent="0.2">
      <c r="B31" s="148"/>
      <c r="C31" s="29" t="s">
        <v>176</v>
      </c>
      <c r="D31" s="28" t="s">
        <v>51</v>
      </c>
      <c r="E31" s="19">
        <f>'[21]CPP-Ord.2844'!$D$31</f>
        <v>2404094</v>
      </c>
      <c r="F31" s="19">
        <v>1875469.3499999999</v>
      </c>
    </row>
    <row r="32" spans="2:7" ht="24.95" customHeight="1" x14ac:dyDescent="0.2">
      <c r="B32" s="148"/>
      <c r="C32" s="27" t="s">
        <v>177</v>
      </c>
      <c r="D32" s="28" t="s">
        <v>52</v>
      </c>
      <c r="E32" s="19">
        <f>'[21]CPP-Ord.2844'!$D$32</f>
        <v>194600694</v>
      </c>
      <c r="F32" s="19">
        <v>146391867.36000001</v>
      </c>
    </row>
    <row r="33" spans="2:6" ht="24.95" customHeight="1" x14ac:dyDescent="0.2">
      <c r="B33" s="148"/>
      <c r="C33" s="27" t="s">
        <v>178</v>
      </c>
      <c r="D33" s="28" t="s">
        <v>54</v>
      </c>
      <c r="E33" s="19">
        <f>'[21]CPP-Ord.2844'!$D$33</f>
        <v>18989452</v>
      </c>
      <c r="F33" s="19">
        <v>11012004.66</v>
      </c>
    </row>
    <row r="34" spans="2:6" ht="24.95" customHeight="1" x14ac:dyDescent="0.2">
      <c r="B34" s="147"/>
      <c r="C34" s="29" t="s">
        <v>179</v>
      </c>
      <c r="D34" s="28" t="s">
        <v>55</v>
      </c>
      <c r="E34" s="19">
        <f>'[21]CPP-Ord.2844'!$D$34</f>
        <v>358047</v>
      </c>
      <c r="F34" s="19">
        <v>129637.94</v>
      </c>
    </row>
    <row r="35" spans="2:6" ht="24.95" customHeight="1" x14ac:dyDescent="0.2">
      <c r="B35" s="146" t="s">
        <v>180</v>
      </c>
      <c r="C35" s="27" t="s">
        <v>181</v>
      </c>
      <c r="D35" s="28" t="s">
        <v>57</v>
      </c>
      <c r="E35" s="46">
        <f>SUM(E36:E37)</f>
        <v>36135572</v>
      </c>
      <c r="F35" s="46">
        <f>SUM(F36:F37)</f>
        <v>33134798.960000001</v>
      </c>
    </row>
    <row r="36" spans="2:6" ht="24.95" customHeight="1" x14ac:dyDescent="0.2">
      <c r="B36" s="148"/>
      <c r="C36" s="27" t="s">
        <v>182</v>
      </c>
      <c r="D36" s="28" t="s">
        <v>58</v>
      </c>
      <c r="E36" s="22">
        <f>'[21]CPP-Ord.2844'!$D$36</f>
        <v>34087155</v>
      </c>
      <c r="F36" s="30">
        <f>'[21]CPP-Ord.2844'!E36</f>
        <v>31263172.18</v>
      </c>
    </row>
    <row r="37" spans="2:6" ht="24.95" customHeight="1" x14ac:dyDescent="0.2">
      <c r="B37" s="147"/>
      <c r="C37" s="27" t="s">
        <v>183</v>
      </c>
      <c r="D37" s="28" t="s">
        <v>60</v>
      </c>
      <c r="E37" s="22">
        <f>'[21]CPP-Ord.2844'!$D$37</f>
        <v>2048417</v>
      </c>
      <c r="F37" s="30">
        <f>'[21]CPP-Ord.2844'!E37</f>
        <v>1871626.78</v>
      </c>
    </row>
    <row r="38" spans="2:6" ht="24.95" customHeight="1" x14ac:dyDescent="0.2">
      <c r="B38" s="146" t="s">
        <v>184</v>
      </c>
      <c r="C38" s="27" t="s">
        <v>185</v>
      </c>
      <c r="D38" s="28" t="s">
        <v>61</v>
      </c>
      <c r="E38" s="47">
        <f>E39-E41+E40</f>
        <v>25181544</v>
      </c>
      <c r="F38" s="47">
        <f>F39-F41+F40</f>
        <v>34827774.870000005</v>
      </c>
    </row>
    <row r="39" spans="2:6" ht="24.95" customHeight="1" x14ac:dyDescent="0.2">
      <c r="B39" s="148"/>
      <c r="C39" s="27" t="s">
        <v>186</v>
      </c>
      <c r="D39" s="28" t="s">
        <v>62</v>
      </c>
      <c r="E39" s="22">
        <f>'[21]CPP-Ord.2844'!$D$39</f>
        <v>24003276</v>
      </c>
      <c r="F39" s="22">
        <f>'[20]CPP-Ord.2844'!$E$39</f>
        <v>32769563.860000003</v>
      </c>
    </row>
    <row r="40" spans="2:6" ht="24.95" customHeight="1" x14ac:dyDescent="0.2">
      <c r="B40" s="148"/>
      <c r="C40" s="31" t="s">
        <v>187</v>
      </c>
      <c r="D40" s="32" t="s">
        <v>63</v>
      </c>
      <c r="E40" s="33">
        <f>'[21]CPP-Ord.2844'!$D$40</f>
        <v>1289168</v>
      </c>
      <c r="F40" s="22">
        <f>'[21]CPP-Ord.2844'!E40</f>
        <v>2226013.84</v>
      </c>
    </row>
    <row r="41" spans="2:6" ht="24.95" customHeight="1" x14ac:dyDescent="0.2">
      <c r="B41" s="148"/>
      <c r="C41" s="27" t="s">
        <v>188</v>
      </c>
      <c r="D41" s="28" t="s">
        <v>64</v>
      </c>
      <c r="E41" s="22">
        <f>'[21]CPP-Ord.2844'!$D$41</f>
        <v>110900</v>
      </c>
      <c r="F41" s="22">
        <f>'[20]CPP-Ord.2844'!$E$41</f>
        <v>167802.83000000002</v>
      </c>
    </row>
    <row r="42" spans="2:6" ht="24.95" customHeight="1" x14ac:dyDescent="0.2">
      <c r="B42" s="148"/>
      <c r="C42" s="27" t="s">
        <v>189</v>
      </c>
      <c r="D42" s="28" t="s">
        <v>65</v>
      </c>
      <c r="E42" s="47">
        <f>E43-E44</f>
        <v>49695</v>
      </c>
      <c r="F42" s="47">
        <f>F43-F44</f>
        <v>3658244.66</v>
      </c>
    </row>
    <row r="43" spans="2:6" ht="24.95" customHeight="1" x14ac:dyDescent="0.2">
      <c r="B43" s="148"/>
      <c r="C43" s="27" t="s">
        <v>190</v>
      </c>
      <c r="D43" s="28" t="s">
        <v>67</v>
      </c>
      <c r="E43" s="22">
        <f>'[21]CPP-Ord.2844'!$D$43</f>
        <v>361097</v>
      </c>
      <c r="F43" s="22">
        <f>'[20]CPP-Ord.2844'!$E$43</f>
        <v>3658244.66</v>
      </c>
    </row>
    <row r="44" spans="2:6" ht="24.95" customHeight="1" x14ac:dyDescent="0.2">
      <c r="B44" s="147"/>
      <c r="C44" s="27" t="s">
        <v>191</v>
      </c>
      <c r="D44" s="28" t="s">
        <v>69</v>
      </c>
      <c r="E44" s="22">
        <f>'[21]CPP-Ord.2844'!$D$44</f>
        <v>311402</v>
      </c>
      <c r="F44" s="22">
        <f>'[21]CPP-Ord.2844'!$E$44</f>
        <v>0</v>
      </c>
    </row>
    <row r="45" spans="2:6" ht="24.95" customHeight="1" x14ac:dyDescent="0.2">
      <c r="B45" s="146" t="s">
        <v>192</v>
      </c>
      <c r="C45" s="27" t="s">
        <v>193</v>
      </c>
      <c r="D45" s="28" t="s">
        <v>71</v>
      </c>
      <c r="E45" s="46">
        <f>SUM(E46:E56)</f>
        <v>45137889</v>
      </c>
      <c r="F45" s="46">
        <f>SUM(F46:F56)</f>
        <v>32444605.369999997</v>
      </c>
    </row>
    <row r="46" spans="2:6" ht="24.95" customHeight="1" x14ac:dyDescent="0.2">
      <c r="B46" s="148"/>
      <c r="C46" s="29" t="s">
        <v>194</v>
      </c>
      <c r="D46" s="28" t="s">
        <v>73</v>
      </c>
      <c r="E46" s="22">
        <f>'[21]CPP-Ord.2844'!$D$46</f>
        <v>33604048</v>
      </c>
      <c r="F46" s="34">
        <f>'[21]CPP-Ord.2844'!E46</f>
        <v>25936863.639999997</v>
      </c>
    </row>
    <row r="47" spans="2:6" ht="24.95" customHeight="1" x14ac:dyDescent="0.2">
      <c r="B47" s="148"/>
      <c r="C47" s="29" t="s">
        <v>195</v>
      </c>
      <c r="D47" s="28" t="s">
        <v>75</v>
      </c>
      <c r="E47" s="22">
        <f>'[21]CPP-Ord.2844'!$D$47</f>
        <v>1403687</v>
      </c>
      <c r="F47" s="34">
        <f>'[21]CPP-Ord.2844'!E47</f>
        <v>1402824.08</v>
      </c>
    </row>
    <row r="48" spans="2:6" ht="24.95" customHeight="1" x14ac:dyDescent="0.2">
      <c r="B48" s="148"/>
      <c r="C48" s="29" t="s">
        <v>196</v>
      </c>
      <c r="D48" s="28" t="s">
        <v>77</v>
      </c>
      <c r="E48" s="22">
        <f>'[21]CPP-Ord.2844'!$D$48</f>
        <v>962134</v>
      </c>
      <c r="F48" s="34">
        <f>'[21]CPP-Ord.2844'!E48</f>
        <v>98418.14</v>
      </c>
    </row>
    <row r="49" spans="2:6" ht="24.95" customHeight="1" x14ac:dyDescent="0.2">
      <c r="B49" s="148"/>
      <c r="C49" s="29" t="s">
        <v>197</v>
      </c>
      <c r="D49" s="28" t="s">
        <v>78</v>
      </c>
      <c r="E49" s="22">
        <f>'[21]CPP-Ord.2844'!$D$49</f>
        <v>0</v>
      </c>
      <c r="F49" s="34">
        <f>'[21]CPP-Ord.2844'!E49</f>
        <v>0</v>
      </c>
    </row>
    <row r="50" spans="2:6" ht="24.95" customHeight="1" x14ac:dyDescent="0.2">
      <c r="B50" s="148"/>
      <c r="C50" s="35" t="s">
        <v>198</v>
      </c>
      <c r="D50" s="28" t="s">
        <v>79</v>
      </c>
      <c r="E50" s="22">
        <f>'[21]CPP-Ord.2844'!$D$50</f>
        <v>0</v>
      </c>
      <c r="F50" s="34">
        <f>'[21]CPP-Ord.2844'!E50</f>
        <v>0</v>
      </c>
    </row>
    <row r="51" spans="2:6" ht="24.95" customHeight="1" x14ac:dyDescent="0.2">
      <c r="B51" s="148"/>
      <c r="C51" s="35" t="s">
        <v>199</v>
      </c>
      <c r="D51" s="28" t="s">
        <v>82</v>
      </c>
      <c r="E51" s="22">
        <f>'[21]CPP-Ord.2844'!$D$51</f>
        <v>0</v>
      </c>
      <c r="F51" s="34">
        <f>'[21]CPP-Ord.2844'!E51</f>
        <v>0</v>
      </c>
    </row>
    <row r="52" spans="2:6" ht="24.95" customHeight="1" x14ac:dyDescent="0.2">
      <c r="B52" s="148"/>
      <c r="C52" s="29" t="s">
        <v>200</v>
      </c>
      <c r="D52" s="28" t="s">
        <v>84</v>
      </c>
      <c r="E52" s="22">
        <f>'[21]CPP-Ord.2844'!$D$52</f>
        <v>0</v>
      </c>
      <c r="F52" s="34">
        <f>'[21]CPP-Ord.2844'!E52</f>
        <v>0</v>
      </c>
    </row>
    <row r="53" spans="2:6" ht="24.95" customHeight="1" x14ac:dyDescent="0.2">
      <c r="B53" s="148"/>
      <c r="C53" s="29" t="s">
        <v>201</v>
      </c>
      <c r="D53" s="28" t="s">
        <v>86</v>
      </c>
      <c r="E53" s="22">
        <f>'[21]CPP-Ord.2844'!$D$53</f>
        <v>0</v>
      </c>
      <c r="F53" s="34">
        <f>'[21]CPP-Ord.2844'!E53</f>
        <v>0</v>
      </c>
    </row>
    <row r="54" spans="2:6" ht="24.95" customHeight="1" x14ac:dyDescent="0.2">
      <c r="B54" s="148"/>
      <c r="C54" s="29" t="s">
        <v>202</v>
      </c>
      <c r="D54" s="28" t="s">
        <v>87</v>
      </c>
      <c r="E54" s="22">
        <f>'[21]CPP-Ord.2844'!$D$53</f>
        <v>0</v>
      </c>
      <c r="F54" s="34">
        <f>'[21]CPP-Ord.2844'!E54</f>
        <v>0</v>
      </c>
    </row>
    <row r="55" spans="2:6" ht="24.95" customHeight="1" x14ac:dyDescent="0.2">
      <c r="B55" s="148"/>
      <c r="C55" s="29" t="s">
        <v>203</v>
      </c>
      <c r="D55" s="28" t="s">
        <v>89</v>
      </c>
      <c r="E55" s="22">
        <f>'[21]CPP-Ord.2844'!$D$54</f>
        <v>0</v>
      </c>
      <c r="F55" s="34">
        <f>'[21]CPP-Ord.2844'!E55</f>
        <v>0</v>
      </c>
    </row>
    <row r="56" spans="2:6" ht="24.95" customHeight="1" x14ac:dyDescent="0.2">
      <c r="B56" s="148"/>
      <c r="C56" s="29" t="s">
        <v>204</v>
      </c>
      <c r="D56" s="28" t="s">
        <v>91</v>
      </c>
      <c r="E56" s="22">
        <f>'[21]CPP-Ord.2844'!$D$56</f>
        <v>9168020</v>
      </c>
      <c r="F56" s="34">
        <f>'[21]CPP-Ord.2844'!E56</f>
        <v>5006499.5099999988</v>
      </c>
    </row>
    <row r="57" spans="2:6" ht="24.95" customHeight="1" x14ac:dyDescent="0.2">
      <c r="B57" s="148"/>
      <c r="C57" s="27" t="s">
        <v>205</v>
      </c>
      <c r="D57" s="28" t="s">
        <v>92</v>
      </c>
      <c r="E57" s="46">
        <f>E58-E59</f>
        <v>-208005</v>
      </c>
      <c r="F57" s="46">
        <f>F58-F59</f>
        <v>199408</v>
      </c>
    </row>
    <row r="58" spans="2:6" ht="24.95" customHeight="1" x14ac:dyDescent="0.2">
      <c r="B58" s="148"/>
      <c r="C58" s="27" t="s">
        <v>206</v>
      </c>
      <c r="D58" s="28" t="s">
        <v>98</v>
      </c>
      <c r="E58" s="22">
        <f>'[21]CPP-Ord.2844'!$D$58</f>
        <v>1090893</v>
      </c>
      <c r="F58" s="34">
        <v>417749</v>
      </c>
    </row>
    <row r="59" spans="2:6" ht="24.95" customHeight="1" x14ac:dyDescent="0.2">
      <c r="B59" s="147"/>
      <c r="C59" s="27" t="s">
        <v>207</v>
      </c>
      <c r="D59" s="28" t="s">
        <v>99</v>
      </c>
      <c r="E59" s="22">
        <f>'[21]CPP-Ord.2844'!$D$59</f>
        <v>1298898</v>
      </c>
      <c r="F59" s="34">
        <v>218341</v>
      </c>
    </row>
    <row r="60" spans="2:6" ht="24.95" customHeight="1" x14ac:dyDescent="0.2">
      <c r="B60" s="166" t="s">
        <v>208</v>
      </c>
      <c r="C60" s="166"/>
      <c r="D60" s="16" t="s">
        <v>100</v>
      </c>
      <c r="E60" s="48">
        <f>E30+E31+E32+E33-E34+E35+E38+E42+E45+E57</f>
        <v>525727386</v>
      </c>
      <c r="F60" s="48">
        <f>F30+F31+F32+F33-F34+F35+F38+F42+F45+F57</f>
        <v>387239074.44000006</v>
      </c>
    </row>
    <row r="61" spans="2:6" ht="24.95" customHeight="1" x14ac:dyDescent="0.2">
      <c r="B61" s="167" t="s">
        <v>97</v>
      </c>
      <c r="C61" s="168"/>
      <c r="D61" s="16"/>
      <c r="E61" s="26"/>
      <c r="F61" s="26"/>
    </row>
    <row r="62" spans="2:6" ht="24.95" customHeight="1" x14ac:dyDescent="0.2">
      <c r="B62" s="171"/>
      <c r="C62" s="36" t="s">
        <v>209</v>
      </c>
      <c r="D62" s="16" t="s">
        <v>101</v>
      </c>
      <c r="E62" s="26">
        <f>IF(E29&gt;E60,E29-E60,0)</f>
        <v>75977113</v>
      </c>
      <c r="F62" s="26">
        <f>IF(F29&gt;F60,F29-F60,0)</f>
        <v>2835320.0859026313</v>
      </c>
    </row>
    <row r="63" spans="2:6" ht="24.95" customHeight="1" x14ac:dyDescent="0.2">
      <c r="B63" s="172"/>
      <c r="C63" s="36" t="s">
        <v>210</v>
      </c>
      <c r="D63" s="16" t="s">
        <v>102</v>
      </c>
      <c r="E63" s="26">
        <f>IF(E29&lt;E60,E60-E29,0)</f>
        <v>0</v>
      </c>
      <c r="F63" s="26">
        <f>IF(F29&lt;F60,F60-F29,0)</f>
        <v>0</v>
      </c>
    </row>
    <row r="64" spans="2:6" ht="24.95" customHeight="1" x14ac:dyDescent="0.2">
      <c r="B64" s="24" t="s">
        <v>211</v>
      </c>
      <c r="C64" s="29" t="s">
        <v>212</v>
      </c>
      <c r="D64" s="28" t="s">
        <v>103</v>
      </c>
      <c r="E64" s="22">
        <f>'[21]CPP-Ord.2844'!D64</f>
        <v>0</v>
      </c>
      <c r="F64" s="22">
        <f>'[21]CPP-Ord.2844'!E64</f>
        <v>0</v>
      </c>
    </row>
    <row r="65" spans="2:6" ht="24.95" customHeight="1" x14ac:dyDescent="0.2">
      <c r="B65" s="24" t="s">
        <v>213</v>
      </c>
      <c r="C65" s="29" t="s">
        <v>214</v>
      </c>
      <c r="D65" s="28" t="s">
        <v>104</v>
      </c>
      <c r="E65" s="22">
        <f>'[21]CPP-Ord.2844'!D65</f>
        <v>0</v>
      </c>
      <c r="F65" s="22">
        <f>'[21]CPP-Ord.2844'!E65</f>
        <v>0</v>
      </c>
    </row>
    <row r="66" spans="2:6" ht="24.95" customHeight="1" x14ac:dyDescent="0.2">
      <c r="B66" s="24" t="s">
        <v>215</v>
      </c>
      <c r="C66" s="29" t="s">
        <v>216</v>
      </c>
      <c r="D66" s="28" t="s">
        <v>105</v>
      </c>
      <c r="E66" s="22">
        <f>'[21]CPP-Ord.2844'!D66</f>
        <v>0</v>
      </c>
      <c r="F66" s="22">
        <f>'[21]CPP-Ord.2844'!E66</f>
        <v>0</v>
      </c>
    </row>
    <row r="67" spans="2:6" ht="24.95" customHeight="1" x14ac:dyDescent="0.2">
      <c r="B67" s="24" t="s">
        <v>217</v>
      </c>
      <c r="C67" s="27" t="s">
        <v>218</v>
      </c>
      <c r="D67" s="28" t="s">
        <v>106</v>
      </c>
      <c r="E67" s="22">
        <f>'[21]CPP-Ord.2844'!D67</f>
        <v>0</v>
      </c>
      <c r="F67" s="22">
        <f>'[21]CPP-Ord.2844'!E67</f>
        <v>0</v>
      </c>
    </row>
    <row r="68" spans="2:6" ht="24.95" customHeight="1" x14ac:dyDescent="0.2">
      <c r="B68" s="24" t="s">
        <v>219</v>
      </c>
      <c r="C68" s="27" t="s">
        <v>220</v>
      </c>
      <c r="D68" s="28" t="s">
        <v>107</v>
      </c>
      <c r="E68" s="22">
        <f>'[21]CPP-Ord.2844'!D68</f>
        <v>0</v>
      </c>
      <c r="F68" s="22">
        <f>'[21]CPP-Ord.2844'!E68</f>
        <v>0</v>
      </c>
    </row>
    <row r="69" spans="2:6" ht="24.95" customHeight="1" x14ac:dyDescent="0.2">
      <c r="B69" s="24" t="s">
        <v>221</v>
      </c>
      <c r="C69" s="27" t="s">
        <v>222</v>
      </c>
      <c r="D69" s="28" t="s">
        <v>109</v>
      </c>
      <c r="E69" s="22">
        <f>'[21]CPP-Ord.2844'!D69</f>
        <v>1975785</v>
      </c>
      <c r="F69" s="22">
        <f>'[21]CPP-Ord.2844'!E69</f>
        <v>5858205.1500000004</v>
      </c>
    </row>
    <row r="70" spans="2:6" ht="24.95" customHeight="1" x14ac:dyDescent="0.2">
      <c r="B70" s="146" t="s">
        <v>223</v>
      </c>
      <c r="C70" s="27" t="s">
        <v>224</v>
      </c>
      <c r="D70" s="28" t="s">
        <v>110</v>
      </c>
      <c r="E70" s="22">
        <f>'[21]CPP-Ord.2844'!D70</f>
        <v>306591</v>
      </c>
      <c r="F70" s="22">
        <f>'[21]CPP-Ord.2844'!E70</f>
        <v>809027.8</v>
      </c>
    </row>
    <row r="71" spans="2:6" ht="24.95" customHeight="1" x14ac:dyDescent="0.2">
      <c r="B71" s="147"/>
      <c r="C71" s="27" t="s">
        <v>225</v>
      </c>
      <c r="D71" s="28" t="s">
        <v>111</v>
      </c>
      <c r="E71" s="37">
        <f>7471+133481.53</f>
        <v>140952.53</v>
      </c>
      <c r="F71" s="37">
        <v>18672</v>
      </c>
    </row>
    <row r="72" spans="2:6" ht="24.95" customHeight="1" x14ac:dyDescent="0.2">
      <c r="B72" s="24" t="s">
        <v>226</v>
      </c>
      <c r="C72" s="29" t="s">
        <v>227</v>
      </c>
      <c r="D72" s="28" t="s">
        <v>112</v>
      </c>
      <c r="E72" s="22">
        <f>'[21]CPP-Ord.2844'!D72</f>
        <v>0</v>
      </c>
      <c r="F72" s="22">
        <f>'[21]CPP-Ord.2844'!E72</f>
        <v>0</v>
      </c>
    </row>
    <row r="73" spans="2:6" ht="24.95" customHeight="1" x14ac:dyDescent="0.2">
      <c r="B73" s="24" t="s">
        <v>228</v>
      </c>
      <c r="C73" s="27" t="s">
        <v>229</v>
      </c>
      <c r="D73" s="28" t="s">
        <v>113</v>
      </c>
      <c r="E73" s="22">
        <f>'[21]CPP-Ord.2844'!D73</f>
        <v>0</v>
      </c>
      <c r="F73" s="22">
        <f>'[21]CPP-Ord.2844'!E73</f>
        <v>0</v>
      </c>
    </row>
    <row r="74" spans="2:6" ht="24.95" customHeight="1" x14ac:dyDescent="0.2">
      <c r="B74" s="24" t="s">
        <v>230</v>
      </c>
      <c r="C74" s="38" t="s">
        <v>231</v>
      </c>
      <c r="D74" s="28" t="s">
        <v>114</v>
      </c>
      <c r="E74" s="22">
        <f>'[21]CPP-Ord.2844'!D74</f>
        <v>0</v>
      </c>
      <c r="F74" s="22">
        <f>'[21]CPP-Ord.2844'!E74</f>
        <v>0</v>
      </c>
    </row>
    <row r="75" spans="2:6" ht="24.95" customHeight="1" x14ac:dyDescent="0.2">
      <c r="B75" s="24" t="s">
        <v>232</v>
      </c>
      <c r="C75" s="27" t="s">
        <v>233</v>
      </c>
      <c r="D75" s="28" t="s">
        <v>115</v>
      </c>
      <c r="E75" s="22">
        <f>'[21]CPP-Ord.2844'!D75</f>
        <v>0</v>
      </c>
      <c r="F75" s="22">
        <f>'[21]CPP-Ord.2844'!E75</f>
        <v>179.2</v>
      </c>
    </row>
    <row r="76" spans="2:6" ht="24.95" customHeight="1" x14ac:dyDescent="0.2">
      <c r="B76" s="167" t="s">
        <v>234</v>
      </c>
      <c r="C76" s="168"/>
      <c r="D76" s="16" t="s">
        <v>116</v>
      </c>
      <c r="E76" s="26">
        <f>E64+E65+E66+E67+E68+E69+E70+E72+E73+E74+E75</f>
        <v>2282376</v>
      </c>
      <c r="F76" s="26">
        <f>F64+F65+F66+F67+F68+F69+F70+F72+F73+F74+F75</f>
        <v>6667412.1500000004</v>
      </c>
    </row>
    <row r="77" spans="2:6" ht="24.95" customHeight="1" x14ac:dyDescent="0.2">
      <c r="B77" s="146" t="s">
        <v>235</v>
      </c>
      <c r="C77" s="27" t="s">
        <v>236</v>
      </c>
      <c r="D77" s="28" t="s">
        <v>117</v>
      </c>
      <c r="E77" s="47">
        <f>E78-E79</f>
        <v>675423</v>
      </c>
      <c r="F77" s="47">
        <f>F78-F79</f>
        <v>17200.13</v>
      </c>
    </row>
    <row r="78" spans="2:6" ht="24.95" customHeight="1" x14ac:dyDescent="0.2">
      <c r="B78" s="148"/>
      <c r="C78" s="27" t="s">
        <v>237</v>
      </c>
      <c r="D78" s="28" t="s">
        <v>118</v>
      </c>
      <c r="E78" s="22">
        <f>'[21]CPP-Ord.2844'!D78</f>
        <v>675423</v>
      </c>
      <c r="F78" s="22">
        <f>'[21]CPP-Ord.2844'!E78</f>
        <v>17200.13</v>
      </c>
    </row>
    <row r="79" spans="2:6" ht="24.95" customHeight="1" x14ac:dyDescent="0.2">
      <c r="B79" s="147"/>
      <c r="C79" s="27" t="s">
        <v>238</v>
      </c>
      <c r="D79" s="28" t="s">
        <v>119</v>
      </c>
      <c r="E79" s="22">
        <f>'[21]CPP-Ord.2844'!D79</f>
        <v>0</v>
      </c>
      <c r="F79" s="22">
        <f>'[21]CPP-Ord.2844'!E79</f>
        <v>0</v>
      </c>
    </row>
    <row r="80" spans="2:6" ht="24.95" customHeight="1" x14ac:dyDescent="0.2">
      <c r="B80" s="24" t="s">
        <v>239</v>
      </c>
      <c r="C80" s="27" t="s">
        <v>240</v>
      </c>
      <c r="D80" s="28" t="s">
        <v>241</v>
      </c>
      <c r="E80" s="22">
        <f>'[21]CPP-Ord.2844'!D80</f>
        <v>0</v>
      </c>
      <c r="F80" s="22">
        <f>'[21]CPP-Ord.2844'!E80</f>
        <v>0</v>
      </c>
    </row>
    <row r="81" spans="2:6" ht="24.95" customHeight="1" x14ac:dyDescent="0.2">
      <c r="B81" s="24" t="s">
        <v>242</v>
      </c>
      <c r="C81" s="27" t="s">
        <v>243</v>
      </c>
      <c r="D81" s="28" t="s">
        <v>244</v>
      </c>
      <c r="E81" s="22">
        <f>'[21]CPP-Ord.2844'!D81</f>
        <v>0</v>
      </c>
      <c r="F81" s="22">
        <f>'[21]CPP-Ord.2844'!E81</f>
        <v>0</v>
      </c>
    </row>
    <row r="82" spans="2:6" ht="24.95" customHeight="1" x14ac:dyDescent="0.2">
      <c r="B82" s="146" t="s">
        <v>245</v>
      </c>
      <c r="C82" s="27" t="s">
        <v>246</v>
      </c>
      <c r="D82" s="28" t="s">
        <v>247</v>
      </c>
      <c r="E82" s="22">
        <f>'[21]CPP-Ord.2844'!D82</f>
        <v>1808230</v>
      </c>
      <c r="F82" s="22">
        <f>'[21]CPP-Ord.2844'!E82</f>
        <v>5712201.709999999</v>
      </c>
    </row>
    <row r="83" spans="2:6" ht="24.95" customHeight="1" x14ac:dyDescent="0.2">
      <c r="B83" s="147"/>
      <c r="C83" s="27" t="s">
        <v>248</v>
      </c>
      <c r="D83" s="28" t="s">
        <v>249</v>
      </c>
      <c r="E83" s="47">
        <v>0</v>
      </c>
      <c r="F83" s="47">
        <v>1</v>
      </c>
    </row>
    <row r="84" spans="2:6" ht="24.95" customHeight="1" x14ac:dyDescent="0.2">
      <c r="B84" s="24" t="s">
        <v>250</v>
      </c>
      <c r="C84" s="38" t="s">
        <v>251</v>
      </c>
      <c r="D84" s="28" t="s">
        <v>252</v>
      </c>
      <c r="E84" s="22">
        <f>'[21]CPP-Ord.2844'!D84</f>
        <v>0</v>
      </c>
      <c r="F84" s="22">
        <f>'[21]CPP-Ord.2844'!E84</f>
        <v>0</v>
      </c>
    </row>
    <row r="85" spans="2:6" ht="24.95" customHeight="1" x14ac:dyDescent="0.2">
      <c r="B85" s="39" t="s">
        <v>253</v>
      </c>
      <c r="C85" s="38" t="s">
        <v>254</v>
      </c>
      <c r="D85" s="32" t="s">
        <v>255</v>
      </c>
      <c r="E85" s="22">
        <f>'[21]CPP-Ord.2844'!D85</f>
        <v>55210</v>
      </c>
      <c r="F85" s="22">
        <f>'[21]CPP-Ord.2844'!E85</f>
        <v>127826.22</v>
      </c>
    </row>
    <row r="86" spans="2:6" ht="24.95" customHeight="1" x14ac:dyDescent="0.2">
      <c r="B86" s="24" t="s">
        <v>256</v>
      </c>
      <c r="C86" s="27" t="s">
        <v>257</v>
      </c>
      <c r="D86" s="28" t="s">
        <v>258</v>
      </c>
      <c r="E86" s="22">
        <f>'[21]CPP-Ord.2844'!D86</f>
        <v>3805914</v>
      </c>
      <c r="F86" s="22">
        <f>'[21]CPP-Ord.2844'!E86</f>
        <v>9782787.5800000001</v>
      </c>
    </row>
    <row r="87" spans="2:6" ht="24.95" customHeight="1" x14ac:dyDescent="0.2">
      <c r="B87" s="166" t="s">
        <v>259</v>
      </c>
      <c r="C87" s="166"/>
      <c r="D87" s="16" t="s">
        <v>258</v>
      </c>
      <c r="E87" s="14">
        <f>E77+E80+E81+E82+E86+E84+E85</f>
        <v>6344777</v>
      </c>
      <c r="F87" s="14">
        <f>F77+F80+F81+F82+F86+F84+F85</f>
        <v>15640015.639999999</v>
      </c>
    </row>
    <row r="88" spans="2:6" ht="24.95" customHeight="1" x14ac:dyDescent="0.2">
      <c r="B88" s="167" t="s">
        <v>108</v>
      </c>
      <c r="C88" s="168"/>
      <c r="D88" s="16"/>
      <c r="E88" s="26"/>
      <c r="F88" s="26"/>
    </row>
    <row r="89" spans="2:6" ht="24.95" customHeight="1" x14ac:dyDescent="0.2">
      <c r="B89" s="171"/>
      <c r="C89" s="40" t="s">
        <v>260</v>
      </c>
      <c r="D89" s="16" t="s">
        <v>261</v>
      </c>
      <c r="E89" s="26">
        <f>IF(E76&gt;E87,E76-E87,0)</f>
        <v>0</v>
      </c>
      <c r="F89" s="26">
        <f>IF(F76&gt;F87,F76-F87,0)</f>
        <v>0</v>
      </c>
    </row>
    <row r="90" spans="2:6" ht="24.95" customHeight="1" x14ac:dyDescent="0.2">
      <c r="B90" s="172"/>
      <c r="C90" s="40" t="s">
        <v>262</v>
      </c>
      <c r="D90" s="16" t="s">
        <v>263</v>
      </c>
      <c r="E90" s="26">
        <f>IF(E87&gt;E76,E87-E76,0)</f>
        <v>4062401</v>
      </c>
      <c r="F90" s="26">
        <f>IF(F87&gt;F76,F87-F76,0)</f>
        <v>8972603.4899999984</v>
      </c>
    </row>
    <row r="91" spans="2:6" ht="24.95" customHeight="1" x14ac:dyDescent="0.2">
      <c r="B91" s="166" t="s">
        <v>264</v>
      </c>
      <c r="C91" s="166"/>
      <c r="D91" s="16" t="s">
        <v>265</v>
      </c>
      <c r="E91" s="26">
        <f>E29+E76</f>
        <v>603986875</v>
      </c>
      <c r="F91" s="26">
        <f>F29+F76</f>
        <v>396741806.67590266</v>
      </c>
    </row>
    <row r="92" spans="2:6" ht="24.95" customHeight="1" x14ac:dyDescent="0.2">
      <c r="B92" s="166" t="s">
        <v>266</v>
      </c>
      <c r="C92" s="166"/>
      <c r="D92" s="16" t="s">
        <v>267</v>
      </c>
      <c r="E92" s="26">
        <f>E60+E87</f>
        <v>532072163</v>
      </c>
      <c r="F92" s="26">
        <f>F60+F87</f>
        <v>402879090.08000004</v>
      </c>
    </row>
    <row r="93" spans="2:6" ht="24.95" customHeight="1" x14ac:dyDescent="0.2">
      <c r="B93" s="181" t="s">
        <v>268</v>
      </c>
      <c r="C93" s="182"/>
      <c r="D93" s="16"/>
      <c r="E93" s="26"/>
      <c r="F93" s="26"/>
    </row>
    <row r="94" spans="2:6" ht="24.95" customHeight="1" x14ac:dyDescent="0.2">
      <c r="B94" s="171"/>
      <c r="C94" s="40" t="s">
        <v>269</v>
      </c>
      <c r="D94" s="16" t="s">
        <v>270</v>
      </c>
      <c r="E94" s="26">
        <f>IF(E91&gt;E92,E91-E92,0)</f>
        <v>71914712</v>
      </c>
      <c r="F94" s="26">
        <f>IF(F91&gt;F92,F91-F92,0)</f>
        <v>0</v>
      </c>
    </row>
    <row r="95" spans="2:6" ht="24.95" customHeight="1" x14ac:dyDescent="0.2">
      <c r="B95" s="172"/>
      <c r="C95" s="40" t="s">
        <v>271</v>
      </c>
      <c r="D95" s="16" t="s">
        <v>272</v>
      </c>
      <c r="E95" s="26">
        <f>IF(E92&gt;E91,E92-E91,0)</f>
        <v>0</v>
      </c>
      <c r="F95" s="26">
        <f>IF(F92&gt;F91,F92-F91,0)</f>
        <v>6137283.4040973783</v>
      </c>
    </row>
    <row r="96" spans="2:6" ht="24.95" customHeight="1" x14ac:dyDescent="0.2">
      <c r="B96" s="24" t="s">
        <v>273</v>
      </c>
      <c r="C96" s="27" t="s">
        <v>274</v>
      </c>
      <c r="D96" s="28" t="s">
        <v>275</v>
      </c>
      <c r="E96" s="22">
        <f>'[21]CPP-Ord.2844'!D96</f>
        <v>14169448</v>
      </c>
      <c r="F96" s="22">
        <f>'[21]CPP-Ord.2844'!E96</f>
        <v>1643692</v>
      </c>
    </row>
    <row r="97" spans="2:6" ht="24.95" customHeight="1" x14ac:dyDescent="0.2">
      <c r="B97" s="24" t="s">
        <v>276</v>
      </c>
      <c r="C97" s="27" t="s">
        <v>277</v>
      </c>
      <c r="D97" s="28" t="s">
        <v>278</v>
      </c>
      <c r="E97" s="22">
        <f>'[21]CPP-Ord.2844'!D97</f>
        <v>0</v>
      </c>
      <c r="F97" s="22">
        <f>'[21]CPP-Ord.2844'!E97</f>
        <v>0</v>
      </c>
    </row>
    <row r="98" spans="2:6" ht="24.95" customHeight="1" x14ac:dyDescent="0.2">
      <c r="B98" s="24" t="s">
        <v>279</v>
      </c>
      <c r="C98" s="27" t="s">
        <v>280</v>
      </c>
      <c r="D98" s="28" t="s">
        <v>281</v>
      </c>
      <c r="E98" s="22">
        <f>'[21]CPP-Ord.2844'!D98</f>
        <v>2230149</v>
      </c>
      <c r="F98" s="22">
        <f>'[21]CPP-Ord.2844'!E98</f>
        <v>0</v>
      </c>
    </row>
    <row r="99" spans="2:6" ht="24.95" customHeight="1" x14ac:dyDescent="0.2">
      <c r="B99" s="24" t="s">
        <v>282</v>
      </c>
      <c r="C99" s="27" t="s">
        <v>283</v>
      </c>
      <c r="D99" s="28" t="s">
        <v>284</v>
      </c>
      <c r="E99" s="22">
        <f>'[21]CPP-Ord.2844'!D99</f>
        <v>0</v>
      </c>
      <c r="F99" s="22">
        <f>'[21]CPP-Ord.2844'!E99</f>
        <v>0</v>
      </c>
    </row>
    <row r="100" spans="2:6" ht="24.95" customHeight="1" x14ac:dyDescent="0.2">
      <c r="B100" s="24" t="s">
        <v>285</v>
      </c>
      <c r="C100" s="27" t="s">
        <v>286</v>
      </c>
      <c r="D100" s="28" t="s">
        <v>287</v>
      </c>
      <c r="E100" s="22">
        <f>'[21]CPP-Ord.2844'!D100</f>
        <v>0</v>
      </c>
      <c r="F100" s="22">
        <f>'[21]CPP-Ord.2844'!E100</f>
        <v>0</v>
      </c>
    </row>
    <row r="101" spans="2:6" ht="24.95" customHeight="1" x14ac:dyDescent="0.2">
      <c r="B101" s="24" t="s">
        <v>288</v>
      </c>
      <c r="C101" s="27" t="s">
        <v>289</v>
      </c>
      <c r="D101" s="28" t="s">
        <v>290</v>
      </c>
      <c r="E101" s="22">
        <f>'[21]CPP-Ord.2844'!D101</f>
        <v>0</v>
      </c>
      <c r="F101" s="22">
        <f>'[21]CPP-Ord.2844'!E101</f>
        <v>0</v>
      </c>
    </row>
    <row r="102" spans="2:6" ht="24.95" customHeight="1" x14ac:dyDescent="0.2">
      <c r="B102" s="24" t="s">
        <v>291</v>
      </c>
      <c r="C102" s="27" t="s">
        <v>292</v>
      </c>
      <c r="D102" s="28" t="s">
        <v>293</v>
      </c>
      <c r="E102" s="22">
        <f>'[21]CPP-Ord.2844'!D102</f>
        <v>0</v>
      </c>
      <c r="F102" s="22">
        <f>'[21]CPP-Ord.2844'!E102</f>
        <v>0</v>
      </c>
    </row>
    <row r="103" spans="2:6" ht="24.95" customHeight="1" x14ac:dyDescent="0.2">
      <c r="B103" s="24" t="s">
        <v>294</v>
      </c>
      <c r="C103" s="27" t="s">
        <v>295</v>
      </c>
      <c r="D103" s="28" t="s">
        <v>296</v>
      </c>
      <c r="E103" s="22">
        <f>'[21]CPP-Ord.2844'!D103</f>
        <v>0</v>
      </c>
      <c r="F103" s="22">
        <f>'[21]CPP-Ord.2844'!E103</f>
        <v>0</v>
      </c>
    </row>
    <row r="104" spans="2:6" ht="24.95" customHeight="1" x14ac:dyDescent="0.2">
      <c r="B104" s="169" t="s">
        <v>297</v>
      </c>
      <c r="C104" s="170"/>
      <c r="D104" s="16"/>
      <c r="E104" s="26"/>
      <c r="F104" s="26"/>
    </row>
    <row r="105" spans="2:6" ht="24.95" customHeight="1" x14ac:dyDescent="0.2">
      <c r="B105" s="171"/>
      <c r="C105" s="40" t="s">
        <v>298</v>
      </c>
      <c r="D105" s="16" t="s">
        <v>287</v>
      </c>
      <c r="E105" s="26">
        <f>IF(E94&gt;0,E94-E95-E96-E97+E98-E102-E103,0)</f>
        <v>59975413</v>
      </c>
      <c r="F105" s="26">
        <f>IF(F94&gt;0,F94-F95-F96-F97+F98-F102-F103,0)</f>
        <v>0</v>
      </c>
    </row>
    <row r="106" spans="2:6" ht="24.95" customHeight="1" x14ac:dyDescent="0.2">
      <c r="B106" s="172"/>
      <c r="C106" s="40" t="s">
        <v>299</v>
      </c>
      <c r="D106" s="16" t="s">
        <v>290</v>
      </c>
      <c r="E106" s="26">
        <f>IF(E94&gt;0,0,E95+E96+E102+E103-E94)</f>
        <v>0</v>
      </c>
      <c r="F106" s="26">
        <f>IF(F94&gt;0,0,F95+F96+F97-F98+F102+F103-F94)</f>
        <v>7780975.4040973783</v>
      </c>
    </row>
  </sheetData>
  <mergeCells count="30">
    <mergeCell ref="B104:C104"/>
    <mergeCell ref="B105:B106"/>
    <mergeCell ref="B5:C6"/>
    <mergeCell ref="D5:D6"/>
    <mergeCell ref="E5:F5"/>
    <mergeCell ref="B7:C7"/>
    <mergeCell ref="B88:C88"/>
    <mergeCell ref="B89:B90"/>
    <mergeCell ref="B91:C91"/>
    <mergeCell ref="B92:C92"/>
    <mergeCell ref="B93:C93"/>
    <mergeCell ref="B94:B95"/>
    <mergeCell ref="B62:B63"/>
    <mergeCell ref="B70:B71"/>
    <mergeCell ref="B76:C76"/>
    <mergeCell ref="B77:B79"/>
    <mergeCell ref="B82:B83"/>
    <mergeCell ref="B87:C87"/>
    <mergeCell ref="B30:B34"/>
    <mergeCell ref="B35:B37"/>
    <mergeCell ref="B38:B44"/>
    <mergeCell ref="B45:B59"/>
    <mergeCell ref="B60:C60"/>
    <mergeCell ref="B61:C61"/>
    <mergeCell ref="B29:C29"/>
    <mergeCell ref="B9:B13"/>
    <mergeCell ref="B14:B15"/>
    <mergeCell ref="B16:B18"/>
    <mergeCell ref="B19:B21"/>
    <mergeCell ref="B26:B2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IFRS 31.12.2025 ROM  </vt:lpstr>
      <vt:lpstr>EN 31.12.2025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Nicolae Stanciugel</dc:creator>
  <cp:lastModifiedBy>Albinaru Malina Elena</cp:lastModifiedBy>
  <dcterms:created xsi:type="dcterms:W3CDTF">2022-05-19T07:44:24Z</dcterms:created>
  <dcterms:modified xsi:type="dcterms:W3CDTF">2026-02-26T08:03:35Z</dcterms:modified>
</cp:coreProperties>
</file>